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rkas.sharepoint.com/Kliendisuhted/ri ja halduslepingud/RIIGIMAJADE üürilepingud/Tallinna tn 18/_Lepingud/RaM/Kliendile vastus/"/>
    </mc:Choice>
  </mc:AlternateContent>
  <xr:revisionPtr revIDLastSave="5" documentId="8_{C6840291-6B97-44DA-8E73-41DB2E640DD6}" xr6:coauthVersionLast="47" xr6:coauthVersionMax="47" xr10:uidLastSave="{EE406ADA-54BE-48AE-9283-87C3FCA296E6}"/>
  <bookViews>
    <workbookView xWindow="-120" yWindow="-120" windowWidth="38640" windowHeight="21240" xr2:uid="{63DA8E82-797C-46CD-A8AD-140EE5533F0C}"/>
  </bookViews>
  <sheets>
    <sheet name="Lisa 3" sheetId="1" r:id="rId1"/>
    <sheet name="Annuiteedigraafik BIL" sheetId="2" r:id="rId2"/>
    <sheet name="Annuiteedigraafik PT" sheetId="3" r:id="rId3"/>
    <sheet name="Annuiteedigraafik TS" sheetId="4" r:id="rId4"/>
  </sheets>
  <definedNames>
    <definedName name="_30_Ülekantavad_vahendid">#REF!</definedName>
    <definedName name="Aadress">#REF!</definedName>
    <definedName name="aadress_asukoha_analüüs">#REF!</definedName>
    <definedName name="aadress_asukohahinnang">#REF!</definedName>
    <definedName name="aarv">#REF!</definedName>
    <definedName name="aarv1">#REF!</definedName>
    <definedName name="aasta">#REF!</definedName>
    <definedName name="aasta2">#REF!</definedName>
    <definedName name="aastaarv">#REF!</definedName>
    <definedName name="aastad">#REF!</definedName>
    <definedName name="aastadsd">#REF!</definedName>
    <definedName name="abaas">#REF!</definedName>
    <definedName name="abaasnr">#REF!</definedName>
    <definedName name="aeg">OFFSET(#REF!,0,#REF!,1,#REF!)</definedName>
    <definedName name="aktnr">#REF!</definedName>
    <definedName name="aktnr.">#REF!</definedName>
    <definedName name="ALG">#REF!</definedName>
    <definedName name="alge">OFFSET(#REF!,0,#REF!,1,#REF!)</definedName>
    <definedName name="Algus_veerg">#REF!</definedName>
    <definedName name="ALL">#REF!</definedName>
    <definedName name="andmed">#REF!</definedName>
    <definedName name="andmed_kogemus">#REF!</definedName>
    <definedName name="andmed_ruumide_sobivus">#REF!</definedName>
    <definedName name="bilanss">#REF!</definedName>
    <definedName name="brutopind">#REF!</definedName>
    <definedName name="BuiltIn_Print_Area___1">"$#REF!.$A$1:$H$110"</definedName>
    <definedName name="BuiltIn_Print_Area___2">"$#REF!.$A$1:$M$42"</definedName>
    <definedName name="BuiltIn_Print_Area___3">"$#REF!.$A$1:$B$30"</definedName>
    <definedName name="BuiltIn_Print_Area___4">"$#REF!.$A$1:$D$49"</definedName>
    <definedName name="BuiltIn_Print_Area___5">"$#REF!.$A$1:$C$45"</definedName>
    <definedName name="BuiltIn_Print_Area___6">"$#REF!.$A$88:$C$123"</definedName>
    <definedName name="BuiltIn_Print_Titles___2">"$#REF!.$A$4:$IV$10"</definedName>
    <definedName name="BuiltIn_Print_Titles___3">"$#REF!.$A$4:$IV$10"</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HI">#REF!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GARANTII">#REF!</definedName>
    <definedName name="haldur">#REF!</definedName>
    <definedName name="HEA">#REF!</definedName>
    <definedName name="HEB">#REF!</definedName>
    <definedName name="hind">#REF!</definedName>
    <definedName name="hinnang_asukoha_analüüs">#REF!</definedName>
    <definedName name="hüvitamine">#REF!</definedName>
    <definedName name="INT">#REF!</definedName>
    <definedName name="IPE">#REF!</definedName>
    <definedName name="Jum_osa">#REF!</definedName>
    <definedName name="karkass">#REF!</definedName>
    <definedName name="karkassilisa">#REF!</definedName>
    <definedName name="KAS">#REF!</definedName>
    <definedName name="katus">#REF!</definedName>
    <definedName name="kehtiv_IRR">#REF!</definedName>
    <definedName name="KEST">#REF!</definedName>
    <definedName name="kestvus">#REF!</definedName>
    <definedName name="kestvus2">#REF!</definedName>
    <definedName name="Kinnistu">#REF!</definedName>
    <definedName name="Kinnistud">#REF!</definedName>
    <definedName name="kipsilisa">#REF!</definedName>
    <definedName name="kipsvaheseinad">#REF!</definedName>
    <definedName name="knimi">#REF!</definedName>
    <definedName name="kogu_eelarve_ületamine">#REF!</definedName>
    <definedName name="koo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d">#REF!</definedName>
    <definedName name="Kuupäev">#REF!</definedName>
    <definedName name="liik">#REF!</definedName>
    <definedName name="LISA">#REF!</definedName>
    <definedName name="lisakatuslagi">#REF!</definedName>
    <definedName name="ltasu">#REF!</definedName>
    <definedName name="MAKS">#REF!</definedName>
    <definedName name="Maksumus">#REF!</definedName>
    <definedName name="maksuvaba">#REF!</definedName>
    <definedName name="max.parkimiskoha_maksumus">#REF!</definedName>
    <definedName name="minist">#REF!</definedName>
    <definedName name="mullatööd">#REF!</definedName>
    <definedName name="nelikanttoru">#REF!</definedName>
    <definedName name="nelikanttoru150">#REF!</definedName>
    <definedName name="nelikanttoru30">#REF!</definedName>
    <definedName name="netopind">#REF!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eriood1">#REF!</definedName>
    <definedName name="piirkond">#REF!</definedName>
    <definedName name="plekkkatus">#REF!</definedName>
    <definedName name="plekksein">#REF!</definedName>
    <definedName name="pr_list">OFFSET(#REF!,0,0,#REF!-4,1)</definedName>
    <definedName name="pr_reg">OFFSET(#REF!,0,0,#REF!+1,1)</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ahastusallikad">#REF!</definedName>
    <definedName name="REMKOMP">#REF!</definedName>
    <definedName name="Reserv">#REF!</definedName>
    <definedName name="RUUT">#REF!</definedName>
    <definedName name="ryytelkond">#REF!</definedName>
    <definedName name="sdfds">#REF!</definedName>
    <definedName name="seinad">#REF!</definedName>
    <definedName name="seintelisa">#REF!</definedName>
    <definedName name="siseviimistlus">#REF!</definedName>
    <definedName name="sissevool">#REF!</definedName>
    <definedName name="sisu">#REF!</definedName>
    <definedName name="SOTS">#REF!</definedName>
    <definedName name="START">#REF!</definedName>
    <definedName name="suletud_netopind">#REF!</definedName>
    <definedName name="suurim_eelarverea_yletamine">#REF!</definedName>
    <definedName name="Tabel">#REF!</definedName>
    <definedName name="tala">#REF!</definedName>
    <definedName name="Tammsdasd">#REF!</definedName>
    <definedName name="TASU">#REF!</definedName>
    <definedName name="teg">OFFSET(#REF!,0,#REF!,1,#REF!)</definedName>
    <definedName name="teg_1">OFFSET(#REF!,0,0,1,#REF!)</definedName>
    <definedName name="teg_2">OFFSET(#REF!,29,0,1,#REF!)</definedName>
    <definedName name="teg_3">OFFSET(#REF!,59,0,1,#REF!)</definedName>
    <definedName name="teg_4">OFFSET(#REF!,87,0,1,#REF!)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D8" i="4"/>
  <c r="D9" i="4" s="1"/>
  <c r="P6" i="4"/>
  <c r="O8" i="4" s="1"/>
  <c r="N14" i="3"/>
  <c r="D8" i="3"/>
  <c r="D9" i="3" s="1"/>
  <c r="P7" i="3"/>
  <c r="P6" i="3"/>
  <c r="B14" i="3"/>
  <c r="B17" i="2"/>
  <c r="A17" i="2" s="1"/>
  <c r="M8" i="2"/>
  <c r="D9" i="2"/>
  <c r="M7" i="2"/>
  <c r="M6" i="2"/>
  <c r="D8" i="2"/>
  <c r="M5" i="2"/>
  <c r="M4" i="2"/>
  <c r="E10" i="2" s="1"/>
  <c r="E32" i="1"/>
  <c r="F23" i="1"/>
  <c r="E19" i="4" l="1"/>
  <c r="E34" i="4"/>
  <c r="E129" i="4"/>
  <c r="E132" i="4"/>
  <c r="E133" i="4"/>
  <c r="E123" i="4"/>
  <c r="E104" i="4"/>
  <c r="E88" i="4"/>
  <c r="E72" i="4"/>
  <c r="E115" i="4"/>
  <c r="E99" i="4"/>
  <c r="E83" i="4"/>
  <c r="E67" i="4"/>
  <c r="E127" i="4"/>
  <c r="E130" i="4"/>
  <c r="E124" i="4"/>
  <c r="E131" i="4"/>
  <c r="E122" i="4"/>
  <c r="E118" i="4"/>
  <c r="E113" i="4"/>
  <c r="E97" i="4"/>
  <c r="E108" i="4"/>
  <c r="E92" i="4"/>
  <c r="E103" i="4"/>
  <c r="E126" i="4"/>
  <c r="E119" i="4"/>
  <c r="E114" i="4"/>
  <c r="E98" i="4"/>
  <c r="E94" i="4"/>
  <c r="E86" i="4"/>
  <c r="E73" i="4"/>
  <c r="E43" i="4"/>
  <c r="E27" i="4"/>
  <c r="E89" i="4"/>
  <c r="E80" i="4"/>
  <c r="E66" i="4"/>
  <c r="E59" i="4"/>
  <c r="E54" i="4"/>
  <c r="E38" i="4"/>
  <c r="E22" i="4"/>
  <c r="E49" i="4"/>
  <c r="E33" i="4"/>
  <c r="E17" i="4"/>
  <c r="E44" i="4"/>
  <c r="E28" i="4"/>
  <c r="E63" i="4"/>
  <c r="E117" i="4"/>
  <c r="E111" i="4"/>
  <c r="E109" i="4"/>
  <c r="E105" i="4"/>
  <c r="E70" i="4"/>
  <c r="E84" i="4"/>
  <c r="E77" i="4"/>
  <c r="E55" i="4"/>
  <c r="E39" i="4"/>
  <c r="E107" i="4"/>
  <c r="E101" i="4"/>
  <c r="E74" i="4"/>
  <c r="E60" i="4"/>
  <c r="E50" i="4"/>
  <c r="E128" i="4"/>
  <c r="E125" i="4"/>
  <c r="E87" i="4"/>
  <c r="E81" i="4"/>
  <c r="E45" i="4"/>
  <c r="E95" i="4"/>
  <c r="E78" i="4"/>
  <c r="E64" i="4"/>
  <c r="E56" i="4"/>
  <c r="E90" i="4"/>
  <c r="E71" i="4"/>
  <c r="E51" i="4"/>
  <c r="E68" i="4"/>
  <c r="E46" i="4"/>
  <c r="E121" i="4"/>
  <c r="E116" i="4"/>
  <c r="E110" i="4"/>
  <c r="E85" i="4"/>
  <c r="E75" i="4"/>
  <c r="E61" i="4"/>
  <c r="E57" i="4"/>
  <c r="E41" i="4"/>
  <c r="E25" i="4"/>
  <c r="E93" i="4"/>
  <c r="E82" i="4"/>
  <c r="E52" i="4"/>
  <c r="E36" i="4"/>
  <c r="E20" i="4"/>
  <c r="E112" i="4"/>
  <c r="E106" i="4"/>
  <c r="E100" i="4"/>
  <c r="E79" i="4"/>
  <c r="E65" i="4"/>
  <c r="E47" i="4"/>
  <c r="E31" i="4"/>
  <c r="E15" i="4"/>
  <c r="E62" i="4"/>
  <c r="E58" i="4"/>
  <c r="E42" i="4"/>
  <c r="E26" i="4"/>
  <c r="E102" i="4"/>
  <c r="E69" i="4"/>
  <c r="E53" i="4"/>
  <c r="E37" i="4"/>
  <c r="E21" i="4"/>
  <c r="E120" i="4"/>
  <c r="E23" i="4"/>
  <c r="D14" i="4"/>
  <c r="E18" i="4"/>
  <c r="E29" i="4"/>
  <c r="E14" i="4"/>
  <c r="G14" i="4" s="1"/>
  <c r="C15" i="4" s="1"/>
  <c r="E16" i="4"/>
  <c r="E32" i="4"/>
  <c r="E35" i="4"/>
  <c r="F14" i="4"/>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F133" i="4" s="1"/>
  <c r="E24" i="4"/>
  <c r="E30" i="4"/>
  <c r="E91" i="4"/>
  <c r="P7" i="4"/>
  <c r="O9" i="4" s="1"/>
  <c r="M14" i="4"/>
  <c r="E48" i="4"/>
  <c r="E96" i="4"/>
  <c r="E40" i="4"/>
  <c r="E76"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P33" i="3"/>
  <c r="P55" i="3"/>
  <c r="A14" i="3"/>
  <c r="B15" i="3"/>
  <c r="P17" i="3"/>
  <c r="O27" i="3"/>
  <c r="P43" i="3"/>
  <c r="O48" i="3"/>
  <c r="O59" i="3"/>
  <c r="O18" i="3"/>
  <c r="O23" i="3"/>
  <c r="O25" i="3"/>
  <c r="P27" i="3"/>
  <c r="O34" i="3"/>
  <c r="P36" i="3"/>
  <c r="P48" i="3"/>
  <c r="O53" i="3"/>
  <c r="P59" i="3"/>
  <c r="O19" i="3"/>
  <c r="P23" i="3"/>
  <c r="P34" i="3"/>
  <c r="O63" i="3"/>
  <c r="P14" i="3"/>
  <c r="R14" i="3" s="1"/>
  <c r="N15" i="3" s="1"/>
  <c r="O16" i="3"/>
  <c r="O21" i="3"/>
  <c r="O39" i="3"/>
  <c r="Q39" i="3" s="1"/>
  <c r="P60" i="3"/>
  <c r="P63" i="3"/>
  <c r="P39" i="3"/>
  <c r="O44" i="3"/>
  <c r="O32" i="3"/>
  <c r="P44" i="3"/>
  <c r="O49" i="3"/>
  <c r="O28" i="3"/>
  <c r="P32" i="3"/>
  <c r="P49" i="3"/>
  <c r="O54" i="3"/>
  <c r="P28" i="3"/>
  <c r="P54" i="3"/>
  <c r="P18" i="3"/>
  <c r="O37" i="3"/>
  <c r="P20" i="3"/>
  <c r="O22" i="3"/>
  <c r="P45" i="3"/>
  <c r="O50" i="3"/>
  <c r="O55" i="3"/>
  <c r="Q55" i="3" s="1"/>
  <c r="O33" i="3"/>
  <c r="Q33" i="3" s="1"/>
  <c r="P50" i="3"/>
  <c r="L14" i="3"/>
  <c r="L15" i="3" s="1"/>
  <c r="L16" i="3" s="1"/>
  <c r="L17" i="3" s="1"/>
  <c r="L18" i="3" s="1"/>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L103" i="3" s="1"/>
  <c r="L104" i="3" s="1"/>
  <c r="L105" i="3" s="1"/>
  <c r="L106" i="3" s="1"/>
  <c r="L107" i="3" s="1"/>
  <c r="L108" i="3" s="1"/>
  <c r="L109" i="3" s="1"/>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143" i="3" s="1"/>
  <c r="L144" i="3" s="1"/>
  <c r="L145" i="3" s="1"/>
  <c r="L146" i="3" s="1"/>
  <c r="L147" i="3" s="1"/>
  <c r="L148" i="3" s="1"/>
  <c r="L149" i="3" s="1"/>
  <c r="L150" i="3" s="1"/>
  <c r="L151" i="3" s="1"/>
  <c r="L152" i="3" s="1"/>
  <c r="L153" i="3" s="1"/>
  <c r="L154" i="3" s="1"/>
  <c r="L155" i="3" s="1"/>
  <c r="L156" i="3" s="1"/>
  <c r="L157" i="3" s="1"/>
  <c r="L158" i="3" s="1"/>
  <c r="L159" i="3" s="1"/>
  <c r="L160" i="3" s="1"/>
  <c r="L161" i="3" s="1"/>
  <c r="L162" i="3" s="1"/>
  <c r="L163" i="3" s="1"/>
  <c r="L164" i="3" s="1"/>
  <c r="L165" i="3" s="1"/>
  <c r="L166" i="3" s="1"/>
  <c r="L167" i="3" s="1"/>
  <c r="L168" i="3" s="1"/>
  <c r="L169" i="3" s="1"/>
  <c r="L170" i="3" s="1"/>
  <c r="L171" i="3" s="1"/>
  <c r="L172" i="3" s="1"/>
  <c r="L173" i="3" s="1"/>
  <c r="L174" i="3" s="1"/>
  <c r="L175" i="3" s="1"/>
  <c r="L176" i="3" s="1"/>
  <c r="L177" i="3" s="1"/>
  <c r="L178" i="3" s="1"/>
  <c r="L179" i="3" s="1"/>
  <c r="L180" i="3" s="1"/>
  <c r="L181" i="3" s="1"/>
  <c r="L182" i="3" s="1"/>
  <c r="L183" i="3" s="1"/>
  <c r="L184" i="3" s="1"/>
  <c r="L185" i="3" s="1"/>
  <c r="L186" i="3" s="1"/>
  <c r="L187" i="3" s="1"/>
  <c r="L188" i="3" s="1"/>
  <c r="L189" i="3" s="1"/>
  <c r="L190" i="3" s="1"/>
  <c r="L191" i="3" s="1"/>
  <c r="L192" i="3" s="1"/>
  <c r="L193" i="3" s="1"/>
  <c r="L194" i="3" s="1"/>
  <c r="L195" i="3" s="1"/>
  <c r="L196" i="3" s="1"/>
  <c r="L197" i="3" s="1"/>
  <c r="L198" i="3" s="1"/>
  <c r="L199" i="3" s="1"/>
  <c r="L200" i="3" s="1"/>
  <c r="L201" i="3" s="1"/>
  <c r="L202" i="3" s="1"/>
  <c r="L203" i="3" s="1"/>
  <c r="L204" i="3" s="1"/>
  <c r="L205" i="3" s="1"/>
  <c r="L206" i="3" s="1"/>
  <c r="L207" i="3" s="1"/>
  <c r="L208" i="3" s="1"/>
  <c r="L209" i="3" s="1"/>
  <c r="L210" i="3" s="1"/>
  <c r="L211" i="3" s="1"/>
  <c r="L212" i="3" s="1"/>
  <c r="L213" i="3" s="1"/>
  <c r="L214" i="3" s="1"/>
  <c r="L215" i="3" s="1"/>
  <c r="L216" i="3" s="1"/>
  <c r="L217" i="3" s="1"/>
  <c r="L218" i="3" s="1"/>
  <c r="L219" i="3" s="1"/>
  <c r="L220" i="3" s="1"/>
  <c r="L221" i="3" s="1"/>
  <c r="L222" i="3" s="1"/>
  <c r="L223" i="3" s="1"/>
  <c r="L224" i="3" s="1"/>
  <c r="L225" i="3" s="1"/>
  <c r="L226" i="3" s="1"/>
  <c r="L227" i="3" s="1"/>
  <c r="L228" i="3" s="1"/>
  <c r="L229" i="3" s="1"/>
  <c r="L230" i="3" s="1"/>
  <c r="L231" i="3" s="1"/>
  <c r="L232" i="3" s="1"/>
  <c r="L233" i="3" s="1"/>
  <c r="L234" i="3" s="1"/>
  <c r="L235" i="3" s="1"/>
  <c r="L236" i="3" s="1"/>
  <c r="L237" i="3" s="1"/>
  <c r="L238" i="3" s="1"/>
  <c r="L239" i="3" s="1"/>
  <c r="L240" i="3" s="1"/>
  <c r="L241" i="3" s="1"/>
  <c r="L242" i="3" s="1"/>
  <c r="L243" i="3" s="1"/>
  <c r="L244" i="3" s="1"/>
  <c r="L245" i="3" s="1"/>
  <c r="L246" i="3" s="1"/>
  <c r="L247" i="3" s="1"/>
  <c r="L248" i="3" s="1"/>
  <c r="L249" i="3" s="1"/>
  <c r="L250" i="3" s="1"/>
  <c r="L251" i="3" s="1"/>
  <c r="L252" i="3" s="1"/>
  <c r="L253" i="3" s="1"/>
  <c r="O8" i="3"/>
  <c r="O9" i="3" s="1"/>
  <c r="O247" i="3"/>
  <c r="P242" i="3"/>
  <c r="O231" i="3"/>
  <c r="P226" i="3"/>
  <c r="O215" i="3"/>
  <c r="P210" i="3"/>
  <c r="O250" i="3"/>
  <c r="P245" i="3"/>
  <c r="O234" i="3"/>
  <c r="P229" i="3"/>
  <c r="O245" i="3"/>
  <c r="P240" i="3"/>
  <c r="O229" i="3"/>
  <c r="P224" i="3"/>
  <c r="O213" i="3"/>
  <c r="Q213" i="3" s="1"/>
  <c r="P208" i="3"/>
  <c r="P251" i="3"/>
  <c r="O240" i="3"/>
  <c r="Q240" i="3" s="1"/>
  <c r="P235" i="3"/>
  <c r="O224" i="3"/>
  <c r="Q224" i="3" s="1"/>
  <c r="P219" i="3"/>
  <c r="O251" i="3"/>
  <c r="P246" i="3"/>
  <c r="O235" i="3"/>
  <c r="P230" i="3"/>
  <c r="O246" i="3"/>
  <c r="Q246" i="3" s="1"/>
  <c r="P241" i="3"/>
  <c r="O230" i="3"/>
  <c r="P225" i="3"/>
  <c r="P250" i="3"/>
  <c r="P244" i="3"/>
  <c r="P238" i="3"/>
  <c r="O236" i="3"/>
  <c r="P232" i="3"/>
  <c r="P223" i="3"/>
  <c r="O220" i="3"/>
  <c r="O217" i="3"/>
  <c r="P214" i="3"/>
  <c r="P207" i="3"/>
  <c r="O199" i="3"/>
  <c r="P194" i="3"/>
  <c r="O183" i="3"/>
  <c r="P178" i="3"/>
  <c r="O167" i="3"/>
  <c r="P162" i="3"/>
  <c r="O151" i="3"/>
  <c r="P146" i="3"/>
  <c r="O135" i="3"/>
  <c r="P130" i="3"/>
  <c r="O119" i="3"/>
  <c r="O244" i="3"/>
  <c r="O238" i="3"/>
  <c r="Q238" i="3" s="1"/>
  <c r="O232" i="3"/>
  <c r="Q232" i="3" s="1"/>
  <c r="P234" i="3"/>
  <c r="P228" i="3"/>
  <c r="O226" i="3"/>
  <c r="O228" i="3"/>
  <c r="Q228" i="3" s="1"/>
  <c r="P221" i="3"/>
  <c r="P253" i="3"/>
  <c r="O221" i="3"/>
  <c r="P218" i="3"/>
  <c r="P215" i="3"/>
  <c r="O253" i="3"/>
  <c r="Q253" i="3" s="1"/>
  <c r="P247" i="3"/>
  <c r="O218" i="3"/>
  <c r="P249" i="3"/>
  <c r="P243" i="3"/>
  <c r="O241" i="3"/>
  <c r="Q241" i="3" s="1"/>
  <c r="P237" i="3"/>
  <c r="O249" i="3"/>
  <c r="O243" i="3"/>
  <c r="O237" i="3"/>
  <c r="P231" i="3"/>
  <c r="P239" i="3"/>
  <c r="P233" i="3"/>
  <c r="P227" i="3"/>
  <c r="P216" i="3"/>
  <c r="P209" i="3"/>
  <c r="P197" i="3"/>
  <c r="O186" i="3"/>
  <c r="P181" i="3"/>
  <c r="O170" i="3"/>
  <c r="P165" i="3"/>
  <c r="O154" i="3"/>
  <c r="O239" i="3"/>
  <c r="Q239" i="3" s="1"/>
  <c r="O233" i="3"/>
  <c r="Q233" i="3" s="1"/>
  <c r="O227" i="3"/>
  <c r="Q227" i="3" s="1"/>
  <c r="P222" i="3"/>
  <c r="O219" i="3"/>
  <c r="O216" i="3"/>
  <c r="Q216" i="3" s="1"/>
  <c r="O209" i="3"/>
  <c r="P202" i="3"/>
  <c r="O197" i="3"/>
  <c r="P192" i="3"/>
  <c r="O181" i="3"/>
  <c r="Q181" i="3" s="1"/>
  <c r="P176" i="3"/>
  <c r="O165" i="3"/>
  <c r="P160" i="3"/>
  <c r="O149" i="3"/>
  <c r="P144" i="3"/>
  <c r="O133" i="3"/>
  <c r="P128" i="3"/>
  <c r="O225" i="3"/>
  <c r="Q225" i="3" s="1"/>
  <c r="O222" i="3"/>
  <c r="Q222" i="3" s="1"/>
  <c r="P206" i="3"/>
  <c r="O202" i="3"/>
  <c r="Q202" i="3" s="1"/>
  <c r="O192" i="3"/>
  <c r="P187" i="3"/>
  <c r="O176" i="3"/>
  <c r="P171" i="3"/>
  <c r="O160" i="3"/>
  <c r="Q160" i="3" s="1"/>
  <c r="P155" i="3"/>
  <c r="P213" i="3"/>
  <c r="O206" i="3"/>
  <c r="Q206" i="3" s="1"/>
  <c r="P198" i="3"/>
  <c r="O187" i="3"/>
  <c r="Q187" i="3" s="1"/>
  <c r="P182" i="3"/>
  <c r="O171" i="3"/>
  <c r="P166" i="3"/>
  <c r="O155" i="3"/>
  <c r="P252" i="3"/>
  <c r="O198" i="3"/>
  <c r="P193" i="3"/>
  <c r="O182" i="3"/>
  <c r="P177" i="3"/>
  <c r="O166" i="3"/>
  <c r="O212" i="3"/>
  <c r="Q212" i="3" s="1"/>
  <c r="O207" i="3"/>
  <c r="Q207" i="3" s="1"/>
  <c r="O205" i="3"/>
  <c r="P175" i="3"/>
  <c r="P169" i="3"/>
  <c r="P163" i="3"/>
  <c r="O148" i="3"/>
  <c r="P131" i="3"/>
  <c r="P124" i="3"/>
  <c r="O120" i="3"/>
  <c r="O115" i="3"/>
  <c r="P110" i="3"/>
  <c r="O99" i="3"/>
  <c r="P94" i="3"/>
  <c r="O83" i="3"/>
  <c r="P78" i="3"/>
  <c r="O67" i="3"/>
  <c r="P62" i="3"/>
  <c r="P217" i="3"/>
  <c r="O175" i="3"/>
  <c r="Q175" i="3" s="1"/>
  <c r="O169" i="3"/>
  <c r="Q169" i="3" s="1"/>
  <c r="O163" i="3"/>
  <c r="Q163" i="3" s="1"/>
  <c r="P161" i="3"/>
  <c r="P145" i="3"/>
  <c r="P138" i="3"/>
  <c r="O131" i="3"/>
  <c r="Q131" i="3" s="1"/>
  <c r="O124" i="3"/>
  <c r="Q124" i="3" s="1"/>
  <c r="O110" i="3"/>
  <c r="Q110" i="3" s="1"/>
  <c r="P105" i="3"/>
  <c r="O94" i="3"/>
  <c r="Q94" i="3" s="1"/>
  <c r="P89" i="3"/>
  <c r="O78" i="3"/>
  <c r="P73" i="3"/>
  <c r="O62" i="3"/>
  <c r="Q62" i="3" s="1"/>
  <c r="O214" i="3"/>
  <c r="Q214" i="3" s="1"/>
  <c r="O161" i="3"/>
  <c r="P154" i="3"/>
  <c r="P152" i="3"/>
  <c r="O145" i="3"/>
  <c r="Q145" i="3" s="1"/>
  <c r="P200" i="3"/>
  <c r="O152" i="3"/>
  <c r="P211" i="3"/>
  <c r="O200" i="3"/>
  <c r="Q200" i="3" s="1"/>
  <c r="O194" i="3"/>
  <c r="Q194" i="3" s="1"/>
  <c r="P188" i="3"/>
  <c r="P149" i="3"/>
  <c r="O142" i="3"/>
  <c r="O242" i="3"/>
  <c r="Q242" i="3" s="1"/>
  <c r="P220" i="3"/>
  <c r="O211" i="3"/>
  <c r="P204" i="3"/>
  <c r="P196" i="3"/>
  <c r="P190" i="3"/>
  <c r="O188" i="3"/>
  <c r="Q188" i="3" s="1"/>
  <c r="P184" i="3"/>
  <c r="P159" i="3"/>
  <c r="P157" i="3"/>
  <c r="O204" i="3"/>
  <c r="O196" i="3"/>
  <c r="O190" i="3"/>
  <c r="O184" i="3"/>
  <c r="O178" i="3"/>
  <c r="Q178" i="3" s="1"/>
  <c r="P172" i="3"/>
  <c r="O159" i="3"/>
  <c r="O157" i="3"/>
  <c r="Q157" i="3" s="1"/>
  <c r="P186" i="3"/>
  <c r="P180" i="3"/>
  <c r="P174" i="3"/>
  <c r="O172" i="3"/>
  <c r="Q172" i="3" s="1"/>
  <c r="P168" i="3"/>
  <c r="O180" i="3"/>
  <c r="Q180" i="3" s="1"/>
  <c r="O174" i="3"/>
  <c r="O168" i="3"/>
  <c r="P170" i="3"/>
  <c r="P164" i="3"/>
  <c r="O162" i="3"/>
  <c r="Q162" i="3" s="1"/>
  <c r="O150" i="3"/>
  <c r="O252" i="3"/>
  <c r="O210" i="3"/>
  <c r="Q210" i="3" s="1"/>
  <c r="O208" i="3"/>
  <c r="Q208" i="3" s="1"/>
  <c r="O164" i="3"/>
  <c r="Q164" i="3" s="1"/>
  <c r="P153" i="3"/>
  <c r="P147" i="3"/>
  <c r="P140" i="3"/>
  <c r="P133" i="3"/>
  <c r="O126" i="3"/>
  <c r="O113" i="3"/>
  <c r="P108" i="3"/>
  <c r="O97" i="3"/>
  <c r="P92" i="3"/>
  <c r="P236" i="3"/>
  <c r="P199" i="3"/>
  <c r="O153" i="3"/>
  <c r="O147" i="3"/>
  <c r="O140" i="3"/>
  <c r="P123" i="3"/>
  <c r="O108" i="3"/>
  <c r="Q108" i="3" s="1"/>
  <c r="P103" i="3"/>
  <c r="O92" i="3"/>
  <c r="P87" i="3"/>
  <c r="O76" i="3"/>
  <c r="P71" i="3"/>
  <c r="O223" i="3"/>
  <c r="Q223" i="3" s="1"/>
  <c r="P203" i="3"/>
  <c r="P195" i="3"/>
  <c r="O193" i="3"/>
  <c r="Q193" i="3" s="1"/>
  <c r="P189" i="3"/>
  <c r="P137" i="3"/>
  <c r="O130" i="3"/>
  <c r="O123" i="3"/>
  <c r="P119" i="3"/>
  <c r="P114" i="3"/>
  <c r="O103" i="3"/>
  <c r="P98" i="3"/>
  <c r="O203" i="3"/>
  <c r="P201" i="3"/>
  <c r="O195" i="3"/>
  <c r="O189" i="3"/>
  <c r="P183" i="3"/>
  <c r="P158" i="3"/>
  <c r="P151" i="3"/>
  <c r="O144" i="3"/>
  <c r="O137" i="3"/>
  <c r="Q137" i="3" s="1"/>
  <c r="O114" i="3"/>
  <c r="P109" i="3"/>
  <c r="O98" i="3"/>
  <c r="P93" i="3"/>
  <c r="P248" i="3"/>
  <c r="O201" i="3"/>
  <c r="P191" i="3"/>
  <c r="P185" i="3"/>
  <c r="P179" i="3"/>
  <c r="O177" i="3"/>
  <c r="Q177" i="3" s="1"/>
  <c r="P173" i="3"/>
  <c r="O158" i="3"/>
  <c r="Q158" i="3" s="1"/>
  <c r="P156" i="3"/>
  <c r="P141" i="3"/>
  <c r="P134" i="3"/>
  <c r="P127" i="3"/>
  <c r="O109" i="3"/>
  <c r="Q109" i="3" s="1"/>
  <c r="P104" i="3"/>
  <c r="O248" i="3"/>
  <c r="P212" i="3"/>
  <c r="P205" i="3"/>
  <c r="O191" i="3"/>
  <c r="O185" i="3"/>
  <c r="Q185" i="3" s="1"/>
  <c r="O179" i="3"/>
  <c r="O173" i="3"/>
  <c r="P167" i="3"/>
  <c r="O156" i="3"/>
  <c r="Q156" i="3" s="1"/>
  <c r="P148" i="3"/>
  <c r="O141" i="3"/>
  <c r="P150" i="3"/>
  <c r="O122" i="3"/>
  <c r="P113" i="3"/>
  <c r="O104" i="3"/>
  <c r="Q104" i="3" s="1"/>
  <c r="P102" i="3"/>
  <c r="P88" i="3"/>
  <c r="P74" i="3"/>
  <c r="O68" i="3"/>
  <c r="P65" i="3"/>
  <c r="O52" i="3"/>
  <c r="P47" i="3"/>
  <c r="O36" i="3"/>
  <c r="Q36" i="3" s="1"/>
  <c r="P31" i="3"/>
  <c r="O20" i="3"/>
  <c r="Q20" i="3" s="1"/>
  <c r="P15" i="3"/>
  <c r="P58" i="3"/>
  <c r="O42" i="3"/>
  <c r="P37" i="3"/>
  <c r="O26" i="3"/>
  <c r="P142" i="3"/>
  <c r="P139" i="3"/>
  <c r="O134" i="3"/>
  <c r="P117" i="3"/>
  <c r="P106" i="3"/>
  <c r="O102" i="3"/>
  <c r="Q102" i="3" s="1"/>
  <c r="O88" i="3"/>
  <c r="Q88" i="3" s="1"/>
  <c r="P80" i="3"/>
  <c r="P77" i="3"/>
  <c r="O74" i="3"/>
  <c r="Q74" i="3" s="1"/>
  <c r="O71" i="3"/>
  <c r="Q71" i="3" s="1"/>
  <c r="O65" i="3"/>
  <c r="O47" i="3"/>
  <c r="P42" i="3"/>
  <c r="O31" i="3"/>
  <c r="P26" i="3"/>
  <c r="O15" i="3"/>
  <c r="O139" i="3"/>
  <c r="Q139" i="3" s="1"/>
  <c r="P129" i="3"/>
  <c r="O117" i="3"/>
  <c r="Q117" i="3" s="1"/>
  <c r="O106" i="3"/>
  <c r="Q106" i="3" s="1"/>
  <c r="P83" i="3"/>
  <c r="O80" i="3"/>
  <c r="O77" i="3"/>
  <c r="P53" i="3"/>
  <c r="P21" i="3"/>
  <c r="O129" i="3"/>
  <c r="Q129" i="3" s="1"/>
  <c r="P95" i="3"/>
  <c r="O58" i="3"/>
  <c r="Q58" i="3" s="1"/>
  <c r="P121" i="3"/>
  <c r="P99" i="3"/>
  <c r="O95" i="3"/>
  <c r="O93" i="3"/>
  <c r="Q93" i="3" s="1"/>
  <c r="P86" i="3"/>
  <c r="O146" i="3"/>
  <c r="P136" i="3"/>
  <c r="O121" i="3"/>
  <c r="P97" i="3"/>
  <c r="P91" i="3"/>
  <c r="O86" i="3"/>
  <c r="Q86" i="3" s="1"/>
  <c r="P69" i="3"/>
  <c r="P66" i="3"/>
  <c r="O136" i="3"/>
  <c r="Q136" i="3" s="1"/>
  <c r="P126" i="3"/>
  <c r="P112" i="3"/>
  <c r="P101" i="3"/>
  <c r="O91" i="3"/>
  <c r="O89" i="3"/>
  <c r="Q89" i="3" s="1"/>
  <c r="P84" i="3"/>
  <c r="P75" i="3"/>
  <c r="P72" i="3"/>
  <c r="O69" i="3"/>
  <c r="O66" i="3"/>
  <c r="O138" i="3"/>
  <c r="Q138" i="3" s="1"/>
  <c r="O128" i="3"/>
  <c r="Q128" i="3" s="1"/>
  <c r="P116" i="3"/>
  <c r="O112" i="3"/>
  <c r="Q112" i="3" s="1"/>
  <c r="O101" i="3"/>
  <c r="O84" i="3"/>
  <c r="Q84" i="3" s="1"/>
  <c r="P81" i="3"/>
  <c r="O75" i="3"/>
  <c r="Q75" i="3" s="1"/>
  <c r="O72" i="3"/>
  <c r="Q72" i="3" s="1"/>
  <c r="O116" i="3"/>
  <c r="O105" i="3"/>
  <c r="Q105" i="3" s="1"/>
  <c r="O81" i="3"/>
  <c r="P135" i="3"/>
  <c r="P125" i="3"/>
  <c r="O87" i="3"/>
  <c r="O125" i="3"/>
  <c r="Q125" i="3" s="1"/>
  <c r="P120" i="3"/>
  <c r="P118" i="3"/>
  <c r="P107" i="3"/>
  <c r="P79" i="3"/>
  <c r="O73" i="3"/>
  <c r="P70" i="3"/>
  <c r="P67" i="3"/>
  <c r="P64" i="3"/>
  <c r="O60" i="3"/>
  <c r="Q60" i="3" s="1"/>
  <c r="P56" i="3"/>
  <c r="O45" i="3"/>
  <c r="Q45" i="3" s="1"/>
  <c r="P40" i="3"/>
  <c r="O29" i="3"/>
  <c r="P24" i="3"/>
  <c r="O118" i="3"/>
  <c r="P111" i="3"/>
  <c r="O107" i="3"/>
  <c r="P100" i="3"/>
  <c r="P96" i="3"/>
  <c r="P82" i="3"/>
  <c r="O79" i="3"/>
  <c r="Q79" i="3" s="1"/>
  <c r="P76" i="3"/>
  <c r="O70" i="3"/>
  <c r="Q70" i="3" s="1"/>
  <c r="O64" i="3"/>
  <c r="Q64" i="3" s="1"/>
  <c r="O56" i="3"/>
  <c r="Q56" i="3" s="1"/>
  <c r="P51" i="3"/>
  <c r="O40" i="3"/>
  <c r="Q40" i="3" s="1"/>
  <c r="P35" i="3"/>
  <c r="O24" i="3"/>
  <c r="Q24" i="3" s="1"/>
  <c r="P19" i="3"/>
  <c r="O111" i="3"/>
  <c r="O100" i="3"/>
  <c r="O96" i="3"/>
  <c r="P90" i="3"/>
  <c r="P85" i="3"/>
  <c r="O82" i="3"/>
  <c r="Q82" i="3" s="1"/>
  <c r="O51" i="3"/>
  <c r="P46" i="3"/>
  <c r="O35" i="3"/>
  <c r="Q35" i="3" s="1"/>
  <c r="P30" i="3"/>
  <c r="P143" i="3"/>
  <c r="P132" i="3"/>
  <c r="O127" i="3"/>
  <c r="Q127" i="3" s="1"/>
  <c r="O90" i="3"/>
  <c r="O85" i="3"/>
  <c r="P61" i="3"/>
  <c r="P57" i="3"/>
  <c r="O46" i="3"/>
  <c r="P41" i="3"/>
  <c r="O30" i="3"/>
  <c r="P25" i="3"/>
  <c r="O14" i="3"/>
  <c r="Q14" i="3" s="1"/>
  <c r="O41" i="3"/>
  <c r="O143" i="3"/>
  <c r="O132" i="3"/>
  <c r="Q132" i="3" s="1"/>
  <c r="P122" i="3"/>
  <c r="P115" i="3"/>
  <c r="P68" i="3"/>
  <c r="O61" i="3"/>
  <c r="Q61" i="3" s="1"/>
  <c r="O57" i="3"/>
  <c r="Q57" i="3" s="1"/>
  <c r="P52" i="3"/>
  <c r="P29" i="3"/>
  <c r="P16" i="3"/>
  <c r="O38" i="3"/>
  <c r="P22" i="3"/>
  <c r="O17" i="3"/>
  <c r="Q17" i="3" s="1"/>
  <c r="P38" i="3"/>
  <c r="O43" i="3"/>
  <c r="Q43" i="3" s="1"/>
  <c r="E11" i="2"/>
  <c r="C17" i="2" s="1"/>
  <c r="E12" i="2"/>
  <c r="B18" i="2"/>
  <c r="E14" i="1"/>
  <c r="F24" i="1"/>
  <c r="F26" i="1"/>
  <c r="F27" i="1"/>
  <c r="F28" i="1"/>
  <c r="F30" i="1"/>
  <c r="F29" i="1"/>
  <c r="F17" i="1"/>
  <c r="E12" i="1"/>
  <c r="F19" i="1"/>
  <c r="F18" i="1"/>
  <c r="D15" i="4" l="1"/>
  <c r="G15" i="4"/>
  <c r="C16" i="4" s="1"/>
  <c r="P14" i="4"/>
  <c r="O14" i="4"/>
  <c r="Q14" i="4" s="1"/>
  <c r="N14" i="4"/>
  <c r="R14" i="4" s="1"/>
  <c r="L14" i="4"/>
  <c r="M15" i="4"/>
  <c r="Q121" i="3"/>
  <c r="Q68" i="3"/>
  <c r="Q159" i="3"/>
  <c r="Q166" i="3"/>
  <c r="Q65" i="3"/>
  <c r="Q113" i="3"/>
  <c r="R15" i="3"/>
  <c r="N16" i="3" s="1"/>
  <c r="R16" i="3" s="1"/>
  <c r="N17" i="3" s="1"/>
  <c r="R17" i="3" s="1"/>
  <c r="N18" i="3" s="1"/>
  <c r="R18" i="3" s="1"/>
  <c r="N19" i="3" s="1"/>
  <c r="R19" i="3" s="1"/>
  <c r="N20" i="3" s="1"/>
  <c r="R20" i="3" s="1"/>
  <c r="N21" i="3" s="1"/>
  <c r="R21" i="3" s="1"/>
  <c r="N22" i="3" s="1"/>
  <c r="R22" i="3" s="1"/>
  <c r="N23" i="3" s="1"/>
  <c r="R23" i="3" s="1"/>
  <c r="N24" i="3" s="1"/>
  <c r="R24" i="3" s="1"/>
  <c r="N25" i="3" s="1"/>
  <c r="R25" i="3" s="1"/>
  <c r="N26" i="3" s="1"/>
  <c r="R26" i="3" s="1"/>
  <c r="N27" i="3" s="1"/>
  <c r="R27" i="3" s="1"/>
  <c r="N28" i="3" s="1"/>
  <c r="R28" i="3" s="1"/>
  <c r="N29" i="3" s="1"/>
  <c r="R29" i="3" s="1"/>
  <c r="N30" i="3" s="1"/>
  <c r="R30" i="3" s="1"/>
  <c r="N31" i="3" s="1"/>
  <c r="R31" i="3" s="1"/>
  <c r="N32" i="3" s="1"/>
  <c r="R32" i="3" s="1"/>
  <c r="N33" i="3" s="1"/>
  <c r="R33" i="3" s="1"/>
  <c r="N34" i="3" s="1"/>
  <c r="R34" i="3" s="1"/>
  <c r="N35" i="3" s="1"/>
  <c r="R35" i="3" s="1"/>
  <c r="N36" i="3" s="1"/>
  <c r="R36" i="3" s="1"/>
  <c r="N37" i="3" s="1"/>
  <c r="R37" i="3" s="1"/>
  <c r="N38" i="3" s="1"/>
  <c r="R38" i="3" s="1"/>
  <c r="N39" i="3" s="1"/>
  <c r="R39" i="3" s="1"/>
  <c r="N40" i="3" s="1"/>
  <c r="R40" i="3" s="1"/>
  <c r="N41" i="3" s="1"/>
  <c r="R41" i="3" s="1"/>
  <c r="N42" i="3" s="1"/>
  <c r="R42" i="3" s="1"/>
  <c r="N43" i="3" s="1"/>
  <c r="R43" i="3" s="1"/>
  <c r="N44" i="3" s="1"/>
  <c r="R44" i="3" s="1"/>
  <c r="N45" i="3" s="1"/>
  <c r="R45" i="3" s="1"/>
  <c r="N46" i="3" s="1"/>
  <c r="R46" i="3" s="1"/>
  <c r="N47" i="3" s="1"/>
  <c r="R47" i="3" s="1"/>
  <c r="N48" i="3" s="1"/>
  <c r="R48" i="3" s="1"/>
  <c r="N49" i="3" s="1"/>
  <c r="R49" i="3" s="1"/>
  <c r="N50" i="3" s="1"/>
  <c r="R50" i="3" s="1"/>
  <c r="N51" i="3" s="1"/>
  <c r="R51" i="3" s="1"/>
  <c r="N52" i="3" s="1"/>
  <c r="R52" i="3" s="1"/>
  <c r="N53" i="3" s="1"/>
  <c r="R53" i="3" s="1"/>
  <c r="N54" i="3" s="1"/>
  <c r="R54" i="3" s="1"/>
  <c r="N55" i="3" s="1"/>
  <c r="R55" i="3" s="1"/>
  <c r="N56" i="3" s="1"/>
  <c r="R56" i="3" s="1"/>
  <c r="N57" i="3" s="1"/>
  <c r="R57" i="3" s="1"/>
  <c r="N58" i="3" s="1"/>
  <c r="R58" i="3" s="1"/>
  <c r="N59" i="3" s="1"/>
  <c r="R59" i="3" s="1"/>
  <c r="N60" i="3" s="1"/>
  <c r="R60" i="3" s="1"/>
  <c r="N61" i="3" s="1"/>
  <c r="R61" i="3" s="1"/>
  <c r="N62" i="3" s="1"/>
  <c r="R62" i="3" s="1"/>
  <c r="N63" i="3" s="1"/>
  <c r="R63" i="3" s="1"/>
  <c r="N64" i="3" s="1"/>
  <c r="R64" i="3" s="1"/>
  <c r="N65" i="3" s="1"/>
  <c r="R65" i="3" s="1"/>
  <c r="N66" i="3" s="1"/>
  <c r="R66" i="3" s="1"/>
  <c r="N67" i="3" s="1"/>
  <c r="R67" i="3" s="1"/>
  <c r="N68" i="3" s="1"/>
  <c r="R68" i="3" s="1"/>
  <c r="N69" i="3" s="1"/>
  <c r="R69" i="3" s="1"/>
  <c r="N70" i="3" s="1"/>
  <c r="R70" i="3" s="1"/>
  <c r="N71" i="3" s="1"/>
  <c r="R71" i="3" s="1"/>
  <c r="N72" i="3" s="1"/>
  <c r="R72" i="3" s="1"/>
  <c r="N73" i="3" s="1"/>
  <c r="R73" i="3" s="1"/>
  <c r="N74" i="3" s="1"/>
  <c r="R74" i="3" s="1"/>
  <c r="N75" i="3" s="1"/>
  <c r="R75" i="3" s="1"/>
  <c r="N76" i="3" s="1"/>
  <c r="R76" i="3" s="1"/>
  <c r="N77" i="3" s="1"/>
  <c r="R77" i="3" s="1"/>
  <c r="N78" i="3" s="1"/>
  <c r="R78" i="3" s="1"/>
  <c r="N79" i="3" s="1"/>
  <c r="R79" i="3" s="1"/>
  <c r="N80" i="3" s="1"/>
  <c r="R80" i="3" s="1"/>
  <c r="N81" i="3" s="1"/>
  <c r="R81" i="3" s="1"/>
  <c r="N82" i="3" s="1"/>
  <c r="R82" i="3" s="1"/>
  <c r="N83" i="3" s="1"/>
  <c r="R83" i="3" s="1"/>
  <c r="N84" i="3" s="1"/>
  <c r="R84" i="3" s="1"/>
  <c r="N85" i="3" s="1"/>
  <c r="R85" i="3" s="1"/>
  <c r="N86" i="3" s="1"/>
  <c r="R86" i="3" s="1"/>
  <c r="N87" i="3" s="1"/>
  <c r="R87" i="3" s="1"/>
  <c r="N88" i="3" s="1"/>
  <c r="R88" i="3" s="1"/>
  <c r="N89" i="3" s="1"/>
  <c r="R89" i="3" s="1"/>
  <c r="N90" i="3" s="1"/>
  <c r="R90" i="3" s="1"/>
  <c r="N91" i="3" s="1"/>
  <c r="R91" i="3" s="1"/>
  <c r="N92" i="3" s="1"/>
  <c r="R92" i="3" s="1"/>
  <c r="N93" i="3" s="1"/>
  <c r="R93" i="3" s="1"/>
  <c r="N94" i="3" s="1"/>
  <c r="R94" i="3" s="1"/>
  <c r="N95" i="3" s="1"/>
  <c r="R95" i="3" s="1"/>
  <c r="N96" i="3" s="1"/>
  <c r="R96" i="3" s="1"/>
  <c r="N97" i="3" s="1"/>
  <c r="R97" i="3" s="1"/>
  <c r="N98" i="3" s="1"/>
  <c r="R98" i="3" s="1"/>
  <c r="N99" i="3" s="1"/>
  <c r="R99" i="3" s="1"/>
  <c r="N100" i="3" s="1"/>
  <c r="R100" i="3" s="1"/>
  <c r="N101" i="3" s="1"/>
  <c r="R101" i="3" s="1"/>
  <c r="N102" i="3" s="1"/>
  <c r="R102" i="3" s="1"/>
  <c r="N103" i="3" s="1"/>
  <c r="R103" i="3" s="1"/>
  <c r="N104" i="3" s="1"/>
  <c r="R104" i="3" s="1"/>
  <c r="N105" i="3" s="1"/>
  <c r="R105" i="3" s="1"/>
  <c r="N106" i="3" s="1"/>
  <c r="R106" i="3" s="1"/>
  <c r="N107" i="3" s="1"/>
  <c r="R107" i="3" s="1"/>
  <c r="N108" i="3" s="1"/>
  <c r="R108" i="3" s="1"/>
  <c r="N109" i="3" s="1"/>
  <c r="R109" i="3" s="1"/>
  <c r="N110" i="3" s="1"/>
  <c r="R110" i="3" s="1"/>
  <c r="N111" i="3" s="1"/>
  <c r="R111" i="3" s="1"/>
  <c r="N112" i="3" s="1"/>
  <c r="R112" i="3" s="1"/>
  <c r="N113" i="3" s="1"/>
  <c r="R113" i="3" s="1"/>
  <c r="N114" i="3" s="1"/>
  <c r="R114" i="3" s="1"/>
  <c r="N115" i="3" s="1"/>
  <c r="R115" i="3" s="1"/>
  <c r="N116" i="3" s="1"/>
  <c r="R116" i="3" s="1"/>
  <c r="N117" i="3" s="1"/>
  <c r="R117" i="3" s="1"/>
  <c r="N118" i="3" s="1"/>
  <c r="R118" i="3" s="1"/>
  <c r="N119" i="3" s="1"/>
  <c r="R119" i="3" s="1"/>
  <c r="N120" i="3" s="1"/>
  <c r="R120" i="3" s="1"/>
  <c r="N121" i="3" s="1"/>
  <c r="R121" i="3" s="1"/>
  <c r="N122" i="3" s="1"/>
  <c r="R122" i="3" s="1"/>
  <c r="N123" i="3" s="1"/>
  <c r="R123" i="3" s="1"/>
  <c r="N124" i="3" s="1"/>
  <c r="R124" i="3" s="1"/>
  <c r="N125" i="3" s="1"/>
  <c r="R125" i="3" s="1"/>
  <c r="N126" i="3" s="1"/>
  <c r="R126" i="3" s="1"/>
  <c r="N127" i="3" s="1"/>
  <c r="R127" i="3" s="1"/>
  <c r="N128" i="3" s="1"/>
  <c r="R128" i="3" s="1"/>
  <c r="N129" i="3" s="1"/>
  <c r="R129" i="3" s="1"/>
  <c r="N130" i="3" s="1"/>
  <c r="R130" i="3" s="1"/>
  <c r="N131" i="3" s="1"/>
  <c r="R131" i="3" s="1"/>
  <c r="N132" i="3" s="1"/>
  <c r="R132" i="3" s="1"/>
  <c r="N133" i="3" s="1"/>
  <c r="R133" i="3" s="1"/>
  <c r="N134" i="3" s="1"/>
  <c r="R134" i="3" s="1"/>
  <c r="N135" i="3" s="1"/>
  <c r="R135" i="3" s="1"/>
  <c r="N136" i="3" s="1"/>
  <c r="R136" i="3" s="1"/>
  <c r="N137" i="3" s="1"/>
  <c r="R137" i="3" s="1"/>
  <c r="N138" i="3" s="1"/>
  <c r="R138" i="3" s="1"/>
  <c r="N139" i="3" s="1"/>
  <c r="R139" i="3" s="1"/>
  <c r="N140" i="3" s="1"/>
  <c r="R140" i="3" s="1"/>
  <c r="N141" i="3" s="1"/>
  <c r="R141" i="3" s="1"/>
  <c r="N142" i="3" s="1"/>
  <c r="R142" i="3" s="1"/>
  <c r="N143" i="3" s="1"/>
  <c r="R143" i="3" s="1"/>
  <c r="N144" i="3" s="1"/>
  <c r="R144" i="3" s="1"/>
  <c r="N145" i="3" s="1"/>
  <c r="R145" i="3" s="1"/>
  <c r="N146" i="3" s="1"/>
  <c r="R146" i="3" s="1"/>
  <c r="N147" i="3" s="1"/>
  <c r="R147" i="3" s="1"/>
  <c r="N148" i="3" s="1"/>
  <c r="R148" i="3" s="1"/>
  <c r="N149" i="3" s="1"/>
  <c r="R149" i="3" s="1"/>
  <c r="N150" i="3" s="1"/>
  <c r="R150" i="3" s="1"/>
  <c r="N151" i="3" s="1"/>
  <c r="R151" i="3" s="1"/>
  <c r="N152" i="3" s="1"/>
  <c r="R152" i="3" s="1"/>
  <c r="N153" i="3" s="1"/>
  <c r="R153" i="3" s="1"/>
  <c r="N154" i="3" s="1"/>
  <c r="R154" i="3" s="1"/>
  <c r="N155" i="3" s="1"/>
  <c r="R155" i="3" s="1"/>
  <c r="N156" i="3" s="1"/>
  <c r="R156" i="3" s="1"/>
  <c r="N157" i="3" s="1"/>
  <c r="R157" i="3" s="1"/>
  <c r="N158" i="3" s="1"/>
  <c r="R158" i="3" s="1"/>
  <c r="N159" i="3" s="1"/>
  <c r="R159" i="3" s="1"/>
  <c r="N160" i="3" s="1"/>
  <c r="R160" i="3" s="1"/>
  <c r="N161" i="3" s="1"/>
  <c r="R161" i="3" s="1"/>
  <c r="N162" i="3" s="1"/>
  <c r="R162" i="3" s="1"/>
  <c r="N163" i="3" s="1"/>
  <c r="R163" i="3" s="1"/>
  <c r="N164" i="3" s="1"/>
  <c r="R164" i="3" s="1"/>
  <c r="N165" i="3" s="1"/>
  <c r="R165" i="3" s="1"/>
  <c r="N166" i="3" s="1"/>
  <c r="R166" i="3" s="1"/>
  <c r="N167" i="3" s="1"/>
  <c r="R167" i="3" s="1"/>
  <c r="N168" i="3" s="1"/>
  <c r="R168" i="3" s="1"/>
  <c r="N169" i="3" s="1"/>
  <c r="R169" i="3" s="1"/>
  <c r="N170" i="3" s="1"/>
  <c r="R170" i="3" s="1"/>
  <c r="N171" i="3" s="1"/>
  <c r="R171" i="3" s="1"/>
  <c r="N172" i="3" s="1"/>
  <c r="R172" i="3" s="1"/>
  <c r="N173" i="3" s="1"/>
  <c r="R173" i="3" s="1"/>
  <c r="N174" i="3" s="1"/>
  <c r="R174" i="3" s="1"/>
  <c r="N175" i="3" s="1"/>
  <c r="R175" i="3" s="1"/>
  <c r="N176" i="3" s="1"/>
  <c r="R176" i="3" s="1"/>
  <c r="N177" i="3" s="1"/>
  <c r="R177" i="3" s="1"/>
  <c r="N178" i="3" s="1"/>
  <c r="R178" i="3" s="1"/>
  <c r="N179" i="3" s="1"/>
  <c r="R179" i="3" s="1"/>
  <c r="N180" i="3" s="1"/>
  <c r="R180" i="3" s="1"/>
  <c r="N181" i="3" s="1"/>
  <c r="R181" i="3" s="1"/>
  <c r="N182" i="3" s="1"/>
  <c r="R182" i="3" s="1"/>
  <c r="N183" i="3" s="1"/>
  <c r="R183" i="3" s="1"/>
  <c r="N184" i="3" s="1"/>
  <c r="R184" i="3" s="1"/>
  <c r="N185" i="3" s="1"/>
  <c r="R185" i="3" s="1"/>
  <c r="N186" i="3" s="1"/>
  <c r="R186" i="3" s="1"/>
  <c r="N187" i="3" s="1"/>
  <c r="R187" i="3" s="1"/>
  <c r="N188" i="3" s="1"/>
  <c r="R188" i="3" s="1"/>
  <c r="N189" i="3" s="1"/>
  <c r="R189" i="3" s="1"/>
  <c r="N190" i="3" s="1"/>
  <c r="R190" i="3" s="1"/>
  <c r="N191" i="3" s="1"/>
  <c r="R191" i="3" s="1"/>
  <c r="N192" i="3" s="1"/>
  <c r="R192" i="3" s="1"/>
  <c r="N193" i="3" s="1"/>
  <c r="R193" i="3" s="1"/>
  <c r="N194" i="3" s="1"/>
  <c r="R194" i="3" s="1"/>
  <c r="N195" i="3" s="1"/>
  <c r="R195" i="3" s="1"/>
  <c r="N196" i="3" s="1"/>
  <c r="R196" i="3" s="1"/>
  <c r="N197" i="3" s="1"/>
  <c r="R197" i="3" s="1"/>
  <c r="N198" i="3" s="1"/>
  <c r="R198" i="3" s="1"/>
  <c r="N199" i="3" s="1"/>
  <c r="R199" i="3" s="1"/>
  <c r="N200" i="3" s="1"/>
  <c r="R200" i="3" s="1"/>
  <c r="N201" i="3" s="1"/>
  <c r="R201" i="3" s="1"/>
  <c r="N202" i="3" s="1"/>
  <c r="R202" i="3" s="1"/>
  <c r="N203" i="3" s="1"/>
  <c r="R203" i="3" s="1"/>
  <c r="N204" i="3" s="1"/>
  <c r="R204" i="3" s="1"/>
  <c r="N205" i="3" s="1"/>
  <c r="R205" i="3" s="1"/>
  <c r="N206" i="3" s="1"/>
  <c r="R206" i="3" s="1"/>
  <c r="N207" i="3" s="1"/>
  <c r="R207" i="3" s="1"/>
  <c r="N208" i="3" s="1"/>
  <c r="R208" i="3" s="1"/>
  <c r="N209" i="3" s="1"/>
  <c r="R209" i="3" s="1"/>
  <c r="N210" i="3" s="1"/>
  <c r="R210" i="3" s="1"/>
  <c r="N211" i="3" s="1"/>
  <c r="R211" i="3" s="1"/>
  <c r="N212" i="3" s="1"/>
  <c r="R212" i="3" s="1"/>
  <c r="N213" i="3" s="1"/>
  <c r="R213" i="3" s="1"/>
  <c r="N214" i="3" s="1"/>
  <c r="R214" i="3" s="1"/>
  <c r="N215" i="3" s="1"/>
  <c r="R215" i="3" s="1"/>
  <c r="N216" i="3" s="1"/>
  <c r="R216" i="3" s="1"/>
  <c r="N217" i="3" s="1"/>
  <c r="R217" i="3" s="1"/>
  <c r="N218" i="3" s="1"/>
  <c r="R218" i="3" s="1"/>
  <c r="N219" i="3" s="1"/>
  <c r="R219" i="3" s="1"/>
  <c r="N220" i="3" s="1"/>
  <c r="R220" i="3" s="1"/>
  <c r="N221" i="3" s="1"/>
  <c r="R221" i="3" s="1"/>
  <c r="N222" i="3" s="1"/>
  <c r="R222" i="3" s="1"/>
  <c r="N223" i="3" s="1"/>
  <c r="R223" i="3" s="1"/>
  <c r="N224" i="3" s="1"/>
  <c r="R224" i="3" s="1"/>
  <c r="N225" i="3" s="1"/>
  <c r="R225" i="3" s="1"/>
  <c r="N226" i="3" s="1"/>
  <c r="R226" i="3" s="1"/>
  <c r="N227" i="3" s="1"/>
  <c r="R227" i="3" s="1"/>
  <c r="N228" i="3" s="1"/>
  <c r="R228" i="3" s="1"/>
  <c r="N229" i="3" s="1"/>
  <c r="R229" i="3" s="1"/>
  <c r="N230" i="3" s="1"/>
  <c r="R230" i="3" s="1"/>
  <c r="N231" i="3" s="1"/>
  <c r="R231" i="3" s="1"/>
  <c r="N232" i="3" s="1"/>
  <c r="R232" i="3" s="1"/>
  <c r="N233" i="3" s="1"/>
  <c r="R233" i="3" s="1"/>
  <c r="N234" i="3" s="1"/>
  <c r="R234" i="3" s="1"/>
  <c r="N235" i="3" s="1"/>
  <c r="R235" i="3" s="1"/>
  <c r="N236" i="3" s="1"/>
  <c r="R236" i="3" s="1"/>
  <c r="N237" i="3" s="1"/>
  <c r="R237" i="3" s="1"/>
  <c r="N238" i="3" s="1"/>
  <c r="R238" i="3" s="1"/>
  <c r="N239" i="3" s="1"/>
  <c r="R239" i="3" s="1"/>
  <c r="N240" i="3" s="1"/>
  <c r="R240" i="3" s="1"/>
  <c r="N241" i="3" s="1"/>
  <c r="R241" i="3" s="1"/>
  <c r="N242" i="3" s="1"/>
  <c r="R242" i="3" s="1"/>
  <c r="N243" i="3" s="1"/>
  <c r="R243" i="3" s="1"/>
  <c r="N244" i="3" s="1"/>
  <c r="R244" i="3" s="1"/>
  <c r="N245" i="3" s="1"/>
  <c r="R245" i="3" s="1"/>
  <c r="N246" i="3" s="1"/>
  <c r="R246" i="3" s="1"/>
  <c r="N247" i="3" s="1"/>
  <c r="R247" i="3" s="1"/>
  <c r="N248" i="3" s="1"/>
  <c r="R248" i="3" s="1"/>
  <c r="N249" i="3" s="1"/>
  <c r="R249" i="3" s="1"/>
  <c r="N250" i="3" s="1"/>
  <c r="R250" i="3" s="1"/>
  <c r="N251" i="3" s="1"/>
  <c r="R251" i="3" s="1"/>
  <c r="N252" i="3" s="1"/>
  <c r="R252" i="3" s="1"/>
  <c r="N253" i="3" s="1"/>
  <c r="R253" i="3" s="1"/>
  <c r="Q143" i="3"/>
  <c r="Q189" i="3"/>
  <c r="Q63" i="3"/>
  <c r="Q27" i="3"/>
  <c r="Q41" i="3"/>
  <c r="Q73" i="3"/>
  <c r="Q101" i="3"/>
  <c r="Q195" i="3"/>
  <c r="Q149" i="3"/>
  <c r="Q231" i="3"/>
  <c r="Q54" i="3"/>
  <c r="Q170" i="3"/>
  <c r="Q119" i="3"/>
  <c r="Q51" i="3"/>
  <c r="Q203" i="3"/>
  <c r="Q92" i="3"/>
  <c r="Q205" i="3"/>
  <c r="Q165" i="3"/>
  <c r="Q218" i="3"/>
  <c r="Q236" i="3"/>
  <c r="Q30" i="3"/>
  <c r="Q52" i="3"/>
  <c r="Q211" i="3"/>
  <c r="Q135" i="3"/>
  <c r="Q49" i="3"/>
  <c r="Q179" i="3"/>
  <c r="Q100" i="3"/>
  <c r="Q90" i="3"/>
  <c r="Q81" i="3"/>
  <c r="Q15" i="3"/>
  <c r="Q114" i="3"/>
  <c r="Q190" i="3"/>
  <c r="Q198" i="3"/>
  <c r="Q183" i="3"/>
  <c r="Q25" i="3"/>
  <c r="Q80" i="3"/>
  <c r="Q67" i="3"/>
  <c r="Q38" i="3"/>
  <c r="Q95" i="3"/>
  <c r="Q26" i="3"/>
  <c r="Q196" i="3"/>
  <c r="Q115" i="3"/>
  <c r="Q219" i="3"/>
  <c r="Q234" i="3"/>
  <c r="Q22" i="3"/>
  <c r="Q23" i="3"/>
  <c r="Q116" i="3"/>
  <c r="Q91" i="3"/>
  <c r="Q31" i="3"/>
  <c r="Q122" i="3"/>
  <c r="Q144" i="3"/>
  <c r="Q204" i="3"/>
  <c r="Q120" i="3"/>
  <c r="Q155" i="3"/>
  <c r="Q237" i="3"/>
  <c r="Q226" i="3"/>
  <c r="Q199" i="3"/>
  <c r="Q235" i="3"/>
  <c r="Q18" i="3"/>
  <c r="Q173" i="3"/>
  <c r="Q66" i="3"/>
  <c r="Q42" i="3"/>
  <c r="Q97" i="3"/>
  <c r="Q168" i="3"/>
  <c r="Q152" i="3"/>
  <c r="Q243" i="3"/>
  <c r="Q250" i="3"/>
  <c r="Q37" i="3"/>
  <c r="Q21" i="3"/>
  <c r="Q59" i="3"/>
  <c r="Q107" i="3"/>
  <c r="Q103" i="3"/>
  <c r="Q46" i="3"/>
  <c r="Q47" i="3"/>
  <c r="Q141" i="3"/>
  <c r="Q174" i="3"/>
  <c r="Q171" i="3"/>
  <c r="Q249" i="3"/>
  <c r="Q251" i="3"/>
  <c r="Q16" i="3"/>
  <c r="Q48" i="3"/>
  <c r="Q148" i="3"/>
  <c r="Q133" i="3"/>
  <c r="Q217" i="3"/>
  <c r="Q215" i="3"/>
  <c r="Q126" i="3"/>
  <c r="Q154" i="3"/>
  <c r="Q220" i="3"/>
  <c r="Q76" i="3"/>
  <c r="Q244" i="3"/>
  <c r="Q161" i="3"/>
  <c r="Q247" i="3"/>
  <c r="Q19" i="3"/>
  <c r="Q186" i="3"/>
  <c r="Q28" i="3"/>
  <c r="Q53" i="3"/>
  <c r="Q151" i="3"/>
  <c r="Q191" i="3"/>
  <c r="Q111" i="3"/>
  <c r="Q118" i="3"/>
  <c r="Q87" i="3"/>
  <c r="Q69" i="3"/>
  <c r="Q140" i="3"/>
  <c r="Q142" i="3"/>
  <c r="Q83" i="3"/>
  <c r="Q176" i="3"/>
  <c r="Q197" i="3"/>
  <c r="Q229" i="3"/>
  <c r="Q32" i="3"/>
  <c r="B16" i="3"/>
  <c r="A15" i="3"/>
  <c r="Q77" i="3"/>
  <c r="Q96" i="3"/>
  <c r="Q201" i="3"/>
  <c r="Q146" i="3"/>
  <c r="Q134" i="3"/>
  <c r="Q248" i="3"/>
  <c r="Q98" i="3"/>
  <c r="Q123" i="3"/>
  <c r="Q147" i="3"/>
  <c r="Q252" i="3"/>
  <c r="Q182" i="3"/>
  <c r="Q221" i="3"/>
  <c r="Q167" i="3"/>
  <c r="Q230" i="3"/>
  <c r="Q44" i="3"/>
  <c r="Q34" i="3"/>
  <c r="Q78" i="3"/>
  <c r="Q85" i="3"/>
  <c r="Q29" i="3"/>
  <c r="Q130" i="3"/>
  <c r="Q153" i="3"/>
  <c r="Q150" i="3"/>
  <c r="Q184" i="3"/>
  <c r="Q99" i="3"/>
  <c r="Q192" i="3"/>
  <c r="Q209" i="3"/>
  <c r="Q245" i="3"/>
  <c r="Q50" i="3"/>
  <c r="A18" i="2"/>
  <c r="D18" i="2"/>
  <c r="F18" i="2" s="1"/>
  <c r="E18" i="2"/>
  <c r="B19" i="2"/>
  <c r="E17" i="2"/>
  <c r="G17" i="2" s="1"/>
  <c r="C18" i="2" s="1"/>
  <c r="G18" i="2" s="1"/>
  <c r="D17" i="2"/>
  <c r="F32" i="1"/>
  <c r="M16" i="4" l="1"/>
  <c r="L15" i="4"/>
  <c r="N15" i="4"/>
  <c r="P15" i="4"/>
  <c r="O15" i="4"/>
  <c r="D16" i="4"/>
  <c r="G16" i="4"/>
  <c r="C17" i="4" s="1"/>
  <c r="B17" i="3"/>
  <c r="A16" i="3"/>
  <c r="F17" i="2"/>
  <c r="B20" i="2"/>
  <c r="A19" i="2"/>
  <c r="D19" i="2"/>
  <c r="F19" i="2" s="1"/>
  <c r="C19" i="2"/>
  <c r="E19" i="2"/>
  <c r="Q15" i="4" l="1"/>
  <c r="R15" i="4"/>
  <c r="G17" i="4"/>
  <c r="C18" i="4" s="1"/>
  <c r="D17" i="4"/>
  <c r="L16" i="4"/>
  <c r="M17" i="4"/>
  <c r="P16" i="4"/>
  <c r="O16" i="4"/>
  <c r="Q16" i="4" s="1"/>
  <c r="N16" i="4"/>
  <c r="R16" i="4" s="1"/>
  <c r="A17" i="3"/>
  <c r="B18" i="3"/>
  <c r="G19" i="2"/>
  <c r="C20" i="2"/>
  <c r="A20" i="2"/>
  <c r="B21" i="2"/>
  <c r="E20" i="2"/>
  <c r="G20" i="2" s="1"/>
  <c r="D20" i="2"/>
  <c r="F20" i="2" s="1"/>
  <c r="M18" i="4" l="1"/>
  <c r="P17" i="4"/>
  <c r="O17" i="4"/>
  <c r="N17" i="4"/>
  <c r="R17" i="4" s="1"/>
  <c r="L17" i="4"/>
  <c r="Q17" i="4"/>
  <c r="G18" i="4"/>
  <c r="C19" i="4" s="1"/>
  <c r="D18" i="4"/>
  <c r="B19" i="3"/>
  <c r="A18" i="3"/>
  <c r="C21" i="2"/>
  <c r="A21" i="2"/>
  <c r="B22" i="2"/>
  <c r="E21" i="2"/>
  <c r="G21" i="2" s="1"/>
  <c r="D21" i="2"/>
  <c r="F21" i="2" s="1"/>
  <c r="G19" i="4" l="1"/>
  <c r="C20" i="4" s="1"/>
  <c r="D19" i="4"/>
  <c r="N18" i="4"/>
  <c r="L18" i="4"/>
  <c r="P18" i="4"/>
  <c r="R18" i="4" s="1"/>
  <c r="M19" i="4"/>
  <c r="O18" i="4"/>
  <c r="Q18" i="4" s="1"/>
  <c r="A19" i="3"/>
  <c r="B20" i="3"/>
  <c r="E22" i="2"/>
  <c r="D22" i="2"/>
  <c r="C22" i="2"/>
  <c r="B23" i="2"/>
  <c r="G22" i="2"/>
  <c r="F22" i="2"/>
  <c r="A22" i="2"/>
  <c r="O19" i="4" l="1"/>
  <c r="Q19" i="4" s="1"/>
  <c r="P19" i="4"/>
  <c r="N19" i="4"/>
  <c r="L19" i="4"/>
  <c r="R19" i="4"/>
  <c r="M20" i="4"/>
  <c r="D20" i="4"/>
  <c r="G20" i="4"/>
  <c r="C21" i="4" s="1"/>
  <c r="B21" i="3"/>
  <c r="A20" i="3"/>
  <c r="E23" i="2"/>
  <c r="D23" i="2"/>
  <c r="C23" i="2"/>
  <c r="A23" i="2"/>
  <c r="B24" i="2"/>
  <c r="G23" i="2"/>
  <c r="F23" i="2"/>
  <c r="G21" i="4" l="1"/>
  <c r="C22" i="4" s="1"/>
  <c r="D21" i="4"/>
  <c r="M21" i="4"/>
  <c r="P20" i="4"/>
  <c r="O20" i="4"/>
  <c r="Q20" i="4" s="1"/>
  <c r="N20" i="4"/>
  <c r="L20" i="4"/>
  <c r="A21" i="3"/>
  <c r="B22" i="3"/>
  <c r="E24" i="2"/>
  <c r="A24" i="2"/>
  <c r="C24" i="2"/>
  <c r="G24" i="2" s="1"/>
  <c r="D24" i="2"/>
  <c r="F24" i="2" s="1"/>
  <c r="B25" i="2"/>
  <c r="R20" i="4" l="1"/>
  <c r="L21" i="4"/>
  <c r="M22" i="4"/>
  <c r="P21" i="4"/>
  <c r="O21" i="4"/>
  <c r="Q21" i="4" s="1"/>
  <c r="N21" i="4"/>
  <c r="R21" i="4" s="1"/>
  <c r="D22" i="4"/>
  <c r="G22" i="4"/>
  <c r="C23" i="4" s="1"/>
  <c r="B23" i="3"/>
  <c r="A22" i="3"/>
  <c r="E25" i="2"/>
  <c r="D25" i="2"/>
  <c r="F25" i="2" s="1"/>
  <c r="C25" i="2"/>
  <c r="G25" i="2" s="1"/>
  <c r="A25" i="2"/>
  <c r="B26" i="2"/>
  <c r="G23" i="4" l="1"/>
  <c r="C24" i="4" s="1"/>
  <c r="D23" i="4"/>
  <c r="M23" i="4"/>
  <c r="P22" i="4"/>
  <c r="O22" i="4"/>
  <c r="N22" i="4"/>
  <c r="L22" i="4"/>
  <c r="Q22" i="4"/>
  <c r="R22" i="4"/>
  <c r="A23" i="3"/>
  <c r="B24" i="3"/>
  <c r="B27" i="2"/>
  <c r="C26" i="2"/>
  <c r="E26" i="2"/>
  <c r="A26" i="2"/>
  <c r="D26" i="2"/>
  <c r="F26" i="2" s="1"/>
  <c r="L23" i="4" l="1"/>
  <c r="M24" i="4"/>
  <c r="P23" i="4"/>
  <c r="O23" i="4"/>
  <c r="Q23" i="4" s="1"/>
  <c r="N23" i="4"/>
  <c r="R23" i="4" s="1"/>
  <c r="G24" i="4"/>
  <c r="C25" i="4" s="1"/>
  <c r="D24" i="4"/>
  <c r="B25" i="3"/>
  <c r="A24" i="3"/>
  <c r="G26" i="2"/>
  <c r="A27" i="2"/>
  <c r="B28" i="2"/>
  <c r="E27" i="2"/>
  <c r="D27" i="2"/>
  <c r="F27" i="2" s="1"/>
  <c r="C27" i="2"/>
  <c r="D25" i="4" l="1"/>
  <c r="G25" i="4"/>
  <c r="C26" i="4" s="1"/>
  <c r="P24" i="4"/>
  <c r="N24" i="4"/>
  <c r="O24" i="4"/>
  <c r="R24" i="4"/>
  <c r="Q24" i="4"/>
  <c r="L24" i="4"/>
  <c r="M25" i="4"/>
  <c r="E14" i="3"/>
  <c r="D14" i="3"/>
  <c r="C14" i="3"/>
  <c r="E15" i="3"/>
  <c r="D15" i="3"/>
  <c r="D16" i="3"/>
  <c r="E16" i="3"/>
  <c r="E17" i="3"/>
  <c r="D17" i="3"/>
  <c r="F17" i="3" s="1"/>
  <c r="D18" i="3"/>
  <c r="E18" i="3"/>
  <c r="E19" i="3"/>
  <c r="D19" i="3"/>
  <c r="E20" i="3"/>
  <c r="D20" i="3"/>
  <c r="E21" i="3"/>
  <c r="D21" i="3"/>
  <c r="E22" i="3"/>
  <c r="D22" i="3"/>
  <c r="E23" i="3"/>
  <c r="D23" i="3"/>
  <c r="E25" i="3"/>
  <c r="D25" i="3"/>
  <c r="A25" i="3"/>
  <c r="B26" i="3"/>
  <c r="D24" i="3"/>
  <c r="E24" i="3"/>
  <c r="G27" i="2"/>
  <c r="B29" i="2"/>
  <c r="E28" i="2"/>
  <c r="A28" i="2"/>
  <c r="D28" i="2"/>
  <c r="F28" i="2" s="1"/>
  <c r="C28" i="2"/>
  <c r="G28" i="2" s="1"/>
  <c r="F14" i="3" l="1"/>
  <c r="F25" i="3"/>
  <c r="F23" i="3"/>
  <c r="F15" i="3"/>
  <c r="G14" i="3"/>
  <c r="C15" i="3" s="1"/>
  <c r="P25" i="4"/>
  <c r="L25" i="4"/>
  <c r="M26" i="4"/>
  <c r="N25" i="4"/>
  <c r="R25" i="4" s="1"/>
  <c r="O25" i="4"/>
  <c r="Q25" i="4" s="1"/>
  <c r="F18" i="3"/>
  <c r="G26" i="4"/>
  <c r="C27" i="4" s="1"/>
  <c r="D26" i="4"/>
  <c r="F19" i="3"/>
  <c r="F16" i="3"/>
  <c r="F22" i="3"/>
  <c r="F20" i="3"/>
  <c r="F24" i="3"/>
  <c r="A26" i="3"/>
  <c r="B27" i="3"/>
  <c r="E26" i="3"/>
  <c r="D26" i="3"/>
  <c r="G15" i="3"/>
  <c r="C16" i="3" s="1"/>
  <c r="G16" i="3" s="1"/>
  <c r="C17" i="3" s="1"/>
  <c r="G17" i="3" s="1"/>
  <c r="C18" i="3" s="1"/>
  <c r="G18" i="3" s="1"/>
  <c r="C19" i="3" s="1"/>
  <c r="G19" i="3" s="1"/>
  <c r="C20" i="3" s="1"/>
  <c r="G20" i="3" s="1"/>
  <c r="C21" i="3" s="1"/>
  <c r="G21" i="3" s="1"/>
  <c r="C22" i="3" s="1"/>
  <c r="G22" i="3" s="1"/>
  <c r="C23" i="3" s="1"/>
  <c r="G23" i="3" s="1"/>
  <c r="C24" i="3" s="1"/>
  <c r="G24" i="3" s="1"/>
  <c r="C25" i="3" s="1"/>
  <c r="G25" i="3" s="1"/>
  <c r="C26" i="3" s="1"/>
  <c r="F21" i="3"/>
  <c r="D29" i="2"/>
  <c r="C29" i="2"/>
  <c r="B30" i="2"/>
  <c r="E29" i="2"/>
  <c r="G29" i="2" s="1"/>
  <c r="A29" i="2"/>
  <c r="D27" i="4" l="1"/>
  <c r="G27" i="4"/>
  <c r="C28" i="4" s="1"/>
  <c r="L26" i="4"/>
  <c r="M27" i="4"/>
  <c r="P26" i="4"/>
  <c r="O26" i="4"/>
  <c r="Q26" i="4" s="1"/>
  <c r="N26" i="4"/>
  <c r="G26" i="3"/>
  <c r="C27" i="3" s="1"/>
  <c r="F26" i="3"/>
  <c r="B28" i="3"/>
  <c r="D27" i="3"/>
  <c r="A27" i="3"/>
  <c r="E27" i="3"/>
  <c r="F29" i="2"/>
  <c r="B31" i="2"/>
  <c r="D30" i="2"/>
  <c r="C30" i="2"/>
  <c r="A30" i="2"/>
  <c r="E30" i="2"/>
  <c r="F30" i="2" s="1"/>
  <c r="G27" i="3" l="1"/>
  <c r="C28" i="3" s="1"/>
  <c r="R26" i="4"/>
  <c r="O27" i="4"/>
  <c r="N27" i="4"/>
  <c r="L27" i="4"/>
  <c r="P27" i="4"/>
  <c r="R27" i="4" s="1"/>
  <c r="M28" i="4"/>
  <c r="G28" i="4"/>
  <c r="C29" i="4" s="1"/>
  <c r="D28" i="4"/>
  <c r="F27" i="3"/>
  <c r="A28" i="3"/>
  <c r="E28" i="3"/>
  <c r="D28" i="3"/>
  <c r="B29" i="3"/>
  <c r="G30" i="2"/>
  <c r="D31" i="2"/>
  <c r="E31" i="2"/>
  <c r="G31" i="2" s="1"/>
  <c r="C31" i="2"/>
  <c r="B32" i="2"/>
  <c r="A31" i="2"/>
  <c r="E13" i="1"/>
  <c r="G28" i="3" l="1"/>
  <c r="C29" i="3" s="1"/>
  <c r="F28" i="3"/>
  <c r="G29" i="4"/>
  <c r="C30" i="4" s="1"/>
  <c r="D29" i="4"/>
  <c r="L28" i="4"/>
  <c r="M29" i="4"/>
  <c r="P28" i="4"/>
  <c r="O28" i="4"/>
  <c r="Q28" i="4" s="1"/>
  <c r="N28" i="4"/>
  <c r="Q27" i="4"/>
  <c r="E29" i="3"/>
  <c r="D29" i="3"/>
  <c r="A29" i="3"/>
  <c r="B30" i="3"/>
  <c r="F31" i="2"/>
  <c r="B33" i="2"/>
  <c r="E32" i="2"/>
  <c r="D32" i="2"/>
  <c r="F32" i="2" s="1"/>
  <c r="C32" i="2"/>
  <c r="G32" i="2"/>
  <c r="A32" i="2"/>
  <c r="F29" i="3" l="1"/>
  <c r="G29" i="3"/>
  <c r="R28" i="4"/>
  <c r="O29" i="4"/>
  <c r="L29" i="4"/>
  <c r="N29" i="4"/>
  <c r="M30" i="4"/>
  <c r="P29" i="4"/>
  <c r="Q29" i="4" s="1"/>
  <c r="D30" i="4"/>
  <c r="G30" i="4"/>
  <c r="C31" i="4" s="1"/>
  <c r="B31" i="3"/>
  <c r="E30" i="3"/>
  <c r="D30" i="3"/>
  <c r="C30" i="3"/>
  <c r="A30" i="3"/>
  <c r="E33" i="2"/>
  <c r="D33" i="2"/>
  <c r="F33" i="2" s="1"/>
  <c r="B34" i="2"/>
  <c r="C33" i="2"/>
  <c r="G33" i="2" s="1"/>
  <c r="A33" i="2"/>
  <c r="R29" i="4" l="1"/>
  <c r="G31" i="4"/>
  <c r="C32" i="4" s="1"/>
  <c r="D31" i="4"/>
  <c r="O30" i="4"/>
  <c r="P30" i="4"/>
  <c r="N30" i="4"/>
  <c r="L30" i="4"/>
  <c r="M31" i="4"/>
  <c r="G30" i="3"/>
  <c r="C31" i="3" s="1"/>
  <c r="F30" i="3"/>
  <c r="B32" i="3"/>
  <c r="E31" i="3"/>
  <c r="D31" i="3"/>
  <c r="A31" i="3"/>
  <c r="A34" i="2"/>
  <c r="E34" i="2"/>
  <c r="D34" i="2"/>
  <c r="B35" i="2"/>
  <c r="C34" i="2"/>
  <c r="G34" i="2" s="1"/>
  <c r="R30" i="4" l="1"/>
  <c r="Q30" i="4"/>
  <c r="F31" i="3"/>
  <c r="G31" i="3"/>
  <c r="M32" i="4"/>
  <c r="P31" i="4"/>
  <c r="O31" i="4"/>
  <c r="L31" i="4"/>
  <c r="N31" i="4"/>
  <c r="R31" i="4" s="1"/>
  <c r="D32" i="4"/>
  <c r="G32" i="4"/>
  <c r="C33" i="4" s="1"/>
  <c r="C32" i="3"/>
  <c r="A32" i="3"/>
  <c r="D32" i="3"/>
  <c r="B33" i="3"/>
  <c r="E32" i="3"/>
  <c r="F34" i="2"/>
  <c r="B36" i="2"/>
  <c r="D35" i="2"/>
  <c r="A35" i="2"/>
  <c r="E35" i="2"/>
  <c r="F35" i="2" s="1"/>
  <c r="C35" i="2"/>
  <c r="G32" i="3" l="1"/>
  <c r="Q31" i="4"/>
  <c r="G33" i="4"/>
  <c r="C34" i="4" s="1"/>
  <c r="D33" i="4"/>
  <c r="N32" i="4"/>
  <c r="L32" i="4"/>
  <c r="M33" i="4"/>
  <c r="P32" i="4"/>
  <c r="R32" i="4" s="1"/>
  <c r="O32" i="4"/>
  <c r="Q32" i="4" s="1"/>
  <c r="F32" i="3"/>
  <c r="A33" i="3"/>
  <c r="B34" i="3"/>
  <c r="E33" i="3"/>
  <c r="D33" i="3"/>
  <c r="C33" i="3"/>
  <c r="G35" i="2"/>
  <c r="C36" i="2"/>
  <c r="A36" i="2"/>
  <c r="B37" i="2"/>
  <c r="E36" i="2"/>
  <c r="G36" i="2" s="1"/>
  <c r="D36" i="2"/>
  <c r="F36" i="2" s="1"/>
  <c r="G33" i="3" l="1"/>
  <c r="F33" i="3"/>
  <c r="M34" i="4"/>
  <c r="P33" i="4"/>
  <c r="O33" i="4"/>
  <c r="Q33" i="4" s="1"/>
  <c r="N33" i="4"/>
  <c r="L33" i="4"/>
  <c r="G34" i="4"/>
  <c r="C35" i="4" s="1"/>
  <c r="D34" i="4"/>
  <c r="D34" i="3"/>
  <c r="C34" i="3"/>
  <c r="A34" i="3"/>
  <c r="B35" i="3"/>
  <c r="E34" i="3"/>
  <c r="B38" i="2"/>
  <c r="C37" i="2"/>
  <c r="A37" i="2"/>
  <c r="D37" i="2"/>
  <c r="F37" i="2" s="1"/>
  <c r="E37" i="2"/>
  <c r="G37" i="2" s="1"/>
  <c r="G34" i="3" l="1"/>
  <c r="R33" i="4"/>
  <c r="G35" i="4"/>
  <c r="C36" i="4" s="1"/>
  <c r="D35" i="4"/>
  <c r="N34" i="4"/>
  <c r="L34" i="4"/>
  <c r="P34" i="4"/>
  <c r="R34" i="4" s="1"/>
  <c r="M35" i="4"/>
  <c r="O34" i="4"/>
  <c r="E35" i="3"/>
  <c r="B36" i="3"/>
  <c r="D35" i="3"/>
  <c r="C35" i="3"/>
  <c r="A35" i="3"/>
  <c r="F34" i="3"/>
  <c r="E38" i="2"/>
  <c r="D38" i="2"/>
  <c r="C38" i="2"/>
  <c r="A38" i="2"/>
  <c r="B39" i="2"/>
  <c r="F38" i="2"/>
  <c r="G38" i="2"/>
  <c r="G35" i="3" l="1"/>
  <c r="F35" i="3"/>
  <c r="Q34" i="4"/>
  <c r="P35" i="4"/>
  <c r="O35" i="4"/>
  <c r="Q35" i="4" s="1"/>
  <c r="N35" i="4"/>
  <c r="M36" i="4"/>
  <c r="R35" i="4"/>
  <c r="L35" i="4"/>
  <c r="D36" i="4"/>
  <c r="G36" i="4"/>
  <c r="C37" i="4" s="1"/>
  <c r="B37" i="3"/>
  <c r="E36" i="3"/>
  <c r="C36" i="3"/>
  <c r="D36" i="3"/>
  <c r="A36" i="3"/>
  <c r="B40" i="2"/>
  <c r="E39" i="2"/>
  <c r="D39" i="2"/>
  <c r="F39" i="2" s="1"/>
  <c r="C39" i="2"/>
  <c r="G39" i="2" s="1"/>
  <c r="A39" i="2"/>
  <c r="F36" i="3" l="1"/>
  <c r="G36" i="3"/>
  <c r="G37" i="4"/>
  <c r="C38" i="4" s="1"/>
  <c r="D37" i="4"/>
  <c r="N36" i="4"/>
  <c r="M37" i="4"/>
  <c r="O36" i="4"/>
  <c r="L36" i="4"/>
  <c r="P36" i="4"/>
  <c r="R36" i="4" s="1"/>
  <c r="A37" i="3"/>
  <c r="B38" i="3"/>
  <c r="E37" i="3"/>
  <c r="D37" i="3"/>
  <c r="C37" i="3"/>
  <c r="E40" i="2"/>
  <c r="D40" i="2"/>
  <c r="F40" i="2" s="1"/>
  <c r="C40" i="2"/>
  <c r="G40" i="2" s="1"/>
  <c r="A40" i="2"/>
  <c r="B41" i="2"/>
  <c r="F37" i="3" l="1"/>
  <c r="G37" i="3"/>
  <c r="Q36" i="4"/>
  <c r="L37" i="4"/>
  <c r="M38" i="4"/>
  <c r="P37" i="4"/>
  <c r="O37" i="4"/>
  <c r="Q37" i="4" s="1"/>
  <c r="N37" i="4"/>
  <c r="R37" i="4" s="1"/>
  <c r="D38" i="4"/>
  <c r="G38" i="4"/>
  <c r="C39" i="4" s="1"/>
  <c r="B39" i="3"/>
  <c r="E38" i="3"/>
  <c r="D38" i="3"/>
  <c r="C38" i="3"/>
  <c r="G38" i="3" s="1"/>
  <c r="A38" i="3"/>
  <c r="B42" i="2"/>
  <c r="E41" i="2"/>
  <c r="C41" i="2"/>
  <c r="G41" i="2" s="1"/>
  <c r="D41" i="2"/>
  <c r="F41" i="2" s="1"/>
  <c r="A41" i="2"/>
  <c r="F38" i="3" l="1"/>
  <c r="G39" i="4"/>
  <c r="C40" i="4" s="1"/>
  <c r="D39" i="4"/>
  <c r="M39" i="4"/>
  <c r="P38" i="4"/>
  <c r="O38" i="4"/>
  <c r="Q38" i="4" s="1"/>
  <c r="N38" i="4"/>
  <c r="R38" i="4" s="1"/>
  <c r="L38" i="4"/>
  <c r="C39" i="3"/>
  <c r="A39" i="3"/>
  <c r="E39" i="3"/>
  <c r="D39" i="3"/>
  <c r="B40" i="3"/>
  <c r="B43" i="2"/>
  <c r="E42" i="2"/>
  <c r="D42" i="2"/>
  <c r="F42" i="2" s="1"/>
  <c r="C42" i="2"/>
  <c r="G42" i="2" s="1"/>
  <c r="A42" i="2"/>
  <c r="F39" i="3" l="1"/>
  <c r="G39" i="3"/>
  <c r="L39" i="4"/>
  <c r="M40" i="4"/>
  <c r="P39" i="4"/>
  <c r="O39" i="4"/>
  <c r="Q39" i="4" s="1"/>
  <c r="N39" i="4"/>
  <c r="R39" i="4" s="1"/>
  <c r="D40" i="4"/>
  <c r="G40" i="4"/>
  <c r="C41" i="4" s="1"/>
  <c r="E40" i="3"/>
  <c r="D40" i="3"/>
  <c r="B41" i="3"/>
  <c r="C40" i="3"/>
  <c r="A40" i="3"/>
  <c r="A43" i="2"/>
  <c r="B44" i="2"/>
  <c r="E43" i="2"/>
  <c r="D43" i="2"/>
  <c r="F43" i="2" s="1"/>
  <c r="C43" i="2"/>
  <c r="G43" i="2" s="1"/>
  <c r="G40" i="3" l="1"/>
  <c r="F40" i="3"/>
  <c r="D41" i="4"/>
  <c r="G41" i="4"/>
  <c r="C42" i="4" s="1"/>
  <c r="P40" i="4"/>
  <c r="R40" i="4" s="1"/>
  <c r="N40" i="4"/>
  <c r="O40" i="4"/>
  <c r="L40" i="4"/>
  <c r="M41" i="4"/>
  <c r="Q40" i="4"/>
  <c r="D41" i="3"/>
  <c r="C41" i="3"/>
  <c r="A41" i="3"/>
  <c r="B42" i="3"/>
  <c r="E41" i="3"/>
  <c r="B45" i="2"/>
  <c r="E44" i="2"/>
  <c r="D44" i="2"/>
  <c r="C44" i="2"/>
  <c r="G44" i="2" s="1"/>
  <c r="A44" i="2"/>
  <c r="P41" i="4" l="1"/>
  <c r="O41" i="4"/>
  <c r="Q41" i="4" s="1"/>
  <c r="M42" i="4"/>
  <c r="N41" i="4"/>
  <c r="R41" i="4" s="1"/>
  <c r="L41" i="4"/>
  <c r="G42" i="4"/>
  <c r="C43" i="4" s="1"/>
  <c r="D42" i="4"/>
  <c r="G41" i="3"/>
  <c r="C42" i="3" s="1"/>
  <c r="F41" i="3"/>
  <c r="A42" i="3"/>
  <c r="B43" i="3"/>
  <c r="E42" i="3"/>
  <c r="D42" i="3"/>
  <c r="F44" i="2"/>
  <c r="D45" i="2"/>
  <c r="C45" i="2"/>
  <c r="A45" i="2"/>
  <c r="B46" i="2"/>
  <c r="E45" i="2"/>
  <c r="G45" i="2" s="1"/>
  <c r="G42" i="3" l="1"/>
  <c r="F42" i="3"/>
  <c r="D43" i="4"/>
  <c r="G43" i="4"/>
  <c r="C44" i="4" s="1"/>
  <c r="P42" i="4"/>
  <c r="L42" i="4"/>
  <c r="M43" i="4"/>
  <c r="O42" i="4"/>
  <c r="Q42" i="4" s="1"/>
  <c r="N42" i="4"/>
  <c r="R42" i="4" s="1"/>
  <c r="B44" i="3"/>
  <c r="D43" i="3"/>
  <c r="C43" i="3"/>
  <c r="A43" i="3"/>
  <c r="E43" i="3"/>
  <c r="G43" i="3" s="1"/>
  <c r="F45" i="2"/>
  <c r="B47" i="2"/>
  <c r="E46" i="2"/>
  <c r="D46" i="2"/>
  <c r="C46" i="2"/>
  <c r="A46" i="2"/>
  <c r="O43" i="4" l="1"/>
  <c r="N43" i="4"/>
  <c r="L43" i="4"/>
  <c r="P43" i="4"/>
  <c r="R43" i="4" s="1"/>
  <c r="M44" i="4"/>
  <c r="G44" i="4"/>
  <c r="C45" i="4" s="1"/>
  <c r="D44" i="4"/>
  <c r="F43" i="3"/>
  <c r="A44" i="3"/>
  <c r="E44" i="3"/>
  <c r="D44" i="3"/>
  <c r="C44" i="3"/>
  <c r="B45" i="3"/>
  <c r="G46" i="2"/>
  <c r="F46" i="2"/>
  <c r="E47" i="2"/>
  <c r="D47" i="2"/>
  <c r="F47" i="2" s="1"/>
  <c r="C47" i="2"/>
  <c r="A47" i="2"/>
  <c r="B48" i="2"/>
  <c r="G47" i="2"/>
  <c r="G45" i="4" l="1"/>
  <c r="C46" i="4" s="1"/>
  <c r="D45" i="4"/>
  <c r="L44" i="4"/>
  <c r="M45" i="4"/>
  <c r="P44" i="4"/>
  <c r="O44" i="4"/>
  <c r="N44" i="4"/>
  <c r="Q43" i="4"/>
  <c r="G44" i="3"/>
  <c r="C45" i="3" s="1"/>
  <c r="F44" i="3"/>
  <c r="E45" i="3"/>
  <c r="D45" i="3"/>
  <c r="B46" i="3"/>
  <c r="A45" i="3"/>
  <c r="B49" i="2"/>
  <c r="E48" i="2"/>
  <c r="D48" i="2"/>
  <c r="F48" i="2" s="1"/>
  <c r="C48" i="2"/>
  <c r="G48" i="2" s="1"/>
  <c r="A48" i="2"/>
  <c r="F45" i="3" l="1"/>
  <c r="G45" i="3"/>
  <c r="Q44" i="4"/>
  <c r="R44" i="4"/>
  <c r="N45" i="4" s="1"/>
  <c r="O45" i="4"/>
  <c r="L45" i="4"/>
  <c r="M46" i="4"/>
  <c r="P45" i="4"/>
  <c r="D46" i="4"/>
  <c r="G46" i="4"/>
  <c r="C47" i="4" s="1"/>
  <c r="C46" i="3"/>
  <c r="A46" i="3"/>
  <c r="B47" i="3"/>
  <c r="E46" i="3"/>
  <c r="D46" i="3"/>
  <c r="F46" i="3" s="1"/>
  <c r="E49" i="2"/>
  <c r="D49" i="2"/>
  <c r="F49" i="2" s="1"/>
  <c r="C49" i="2"/>
  <c r="G49" i="2" s="1"/>
  <c r="A49" i="2"/>
  <c r="B50" i="2"/>
  <c r="R45" i="4" l="1"/>
  <c r="G47" i="4"/>
  <c r="C48" i="4" s="1"/>
  <c r="D47" i="4"/>
  <c r="P46" i="4"/>
  <c r="O46" i="4"/>
  <c r="Q46" i="4" s="1"/>
  <c r="N46" i="4"/>
  <c r="R46" i="4" s="1"/>
  <c r="L46" i="4"/>
  <c r="M47" i="4"/>
  <c r="Q45" i="4"/>
  <c r="G46" i="3"/>
  <c r="C47" i="3" s="1"/>
  <c r="B48" i="3"/>
  <c r="E47" i="3"/>
  <c r="D47" i="3"/>
  <c r="A47" i="3"/>
  <c r="A50" i="2"/>
  <c r="B51" i="2"/>
  <c r="D50" i="2"/>
  <c r="E50" i="2"/>
  <c r="C50" i="2"/>
  <c r="G50" i="2" s="1"/>
  <c r="P47" i="4" l="1"/>
  <c r="O47" i="4"/>
  <c r="Q47" i="4" s="1"/>
  <c r="N47" i="4"/>
  <c r="R47" i="4" s="1"/>
  <c r="L47" i="4"/>
  <c r="M48" i="4"/>
  <c r="D48" i="4"/>
  <c r="G48" i="4"/>
  <c r="C49" i="4" s="1"/>
  <c r="G47" i="3"/>
  <c r="C48" i="3" s="1"/>
  <c r="F47" i="3"/>
  <c r="A48" i="3"/>
  <c r="B49" i="3"/>
  <c r="E48" i="3"/>
  <c r="D48" i="3"/>
  <c r="F50" i="2"/>
  <c r="B52" i="2"/>
  <c r="E51" i="2"/>
  <c r="D51" i="2"/>
  <c r="F51" i="2" s="1"/>
  <c r="C51" i="2"/>
  <c r="G51" i="2" s="1"/>
  <c r="A51" i="2"/>
  <c r="F48" i="3" l="1"/>
  <c r="G48" i="3"/>
  <c r="G49" i="4"/>
  <c r="C50" i="4" s="1"/>
  <c r="D49" i="4"/>
  <c r="P48" i="4"/>
  <c r="O48" i="4"/>
  <c r="Q48" i="4" s="1"/>
  <c r="N48" i="4"/>
  <c r="R48" i="4" s="1"/>
  <c r="L48" i="4"/>
  <c r="M49" i="4"/>
  <c r="A49" i="3"/>
  <c r="B50" i="3"/>
  <c r="E49" i="3"/>
  <c r="D49" i="3"/>
  <c r="C49" i="3"/>
  <c r="B53" i="2"/>
  <c r="C52" i="2"/>
  <c r="A52" i="2"/>
  <c r="E52" i="2"/>
  <c r="G52" i="2" s="1"/>
  <c r="D52" i="2"/>
  <c r="F52" i="2" s="1"/>
  <c r="F49" i="3" l="1"/>
  <c r="G49" i="3"/>
  <c r="M50" i="4"/>
  <c r="P49" i="4"/>
  <c r="O49" i="4"/>
  <c r="Q49" i="4" s="1"/>
  <c r="N49" i="4"/>
  <c r="L49" i="4"/>
  <c r="G50" i="4"/>
  <c r="C51" i="4" s="1"/>
  <c r="D50" i="4"/>
  <c r="D50" i="3"/>
  <c r="C50" i="3"/>
  <c r="E50" i="3"/>
  <c r="B51" i="3"/>
  <c r="A50" i="3"/>
  <c r="B54" i="2"/>
  <c r="E53" i="2"/>
  <c r="D53" i="2"/>
  <c r="F53" i="2" s="1"/>
  <c r="C53" i="2"/>
  <c r="G53" i="2" s="1"/>
  <c r="A53" i="2"/>
  <c r="G50" i="3" l="1"/>
  <c r="R49" i="4"/>
  <c r="G51" i="4"/>
  <c r="C52" i="4" s="1"/>
  <c r="D51" i="4"/>
  <c r="N50" i="4"/>
  <c r="L50" i="4"/>
  <c r="M51" i="4"/>
  <c r="P50" i="4"/>
  <c r="R50" i="4" s="1"/>
  <c r="O50" i="4"/>
  <c r="Q50" i="4" s="1"/>
  <c r="E51" i="3"/>
  <c r="A51" i="3"/>
  <c r="B52" i="3"/>
  <c r="D51" i="3"/>
  <c r="C51" i="3"/>
  <c r="F50" i="3"/>
  <c r="D54" i="2"/>
  <c r="E54" i="2"/>
  <c r="C54" i="2"/>
  <c r="A54" i="2"/>
  <c r="B55" i="2"/>
  <c r="G54" i="2"/>
  <c r="G51" i="3" l="1"/>
  <c r="F51" i="3"/>
  <c r="O51" i="4"/>
  <c r="Q51" i="4" s="1"/>
  <c r="P51" i="4"/>
  <c r="N51" i="4"/>
  <c r="L51" i="4"/>
  <c r="M52" i="4"/>
  <c r="R51" i="4"/>
  <c r="G52" i="4"/>
  <c r="C53" i="4" s="1"/>
  <c r="D52" i="4"/>
  <c r="B53" i="3"/>
  <c r="E52" i="3"/>
  <c r="D52" i="3"/>
  <c r="C52" i="3"/>
  <c r="A52" i="3"/>
  <c r="F54" i="2"/>
  <c r="D55" i="2"/>
  <c r="B56" i="2"/>
  <c r="E55" i="2"/>
  <c r="F55" i="2" s="1"/>
  <c r="C55" i="2"/>
  <c r="G55" i="2" s="1"/>
  <c r="A55" i="2"/>
  <c r="F52" i="3" l="1"/>
  <c r="G52" i="3"/>
  <c r="G53" i="4"/>
  <c r="C54" i="4" s="1"/>
  <c r="D53" i="4"/>
  <c r="P52" i="4"/>
  <c r="O52" i="4"/>
  <c r="Q52" i="4" s="1"/>
  <c r="N52" i="4"/>
  <c r="R52" i="4" s="1"/>
  <c r="L52" i="4"/>
  <c r="M53" i="4"/>
  <c r="A53" i="3"/>
  <c r="B54" i="3"/>
  <c r="E53" i="3"/>
  <c r="D53" i="3"/>
  <c r="C53" i="3"/>
  <c r="B57" i="2"/>
  <c r="E56" i="2"/>
  <c r="D56" i="2"/>
  <c r="F56" i="2" s="1"/>
  <c r="C56" i="2"/>
  <c r="G56" i="2" s="1"/>
  <c r="A56" i="2"/>
  <c r="F53" i="3" l="1"/>
  <c r="P53" i="4"/>
  <c r="O53" i="4"/>
  <c r="Q53" i="4" s="1"/>
  <c r="N53" i="4"/>
  <c r="R53" i="4" s="1"/>
  <c r="L53" i="4"/>
  <c r="M54" i="4"/>
  <c r="D54" i="4"/>
  <c r="G54" i="4"/>
  <c r="C55" i="4" s="1"/>
  <c r="G53" i="3"/>
  <c r="C54" i="3" s="1"/>
  <c r="B55" i="3"/>
  <c r="E54" i="3"/>
  <c r="D54" i="3"/>
  <c r="A54" i="3"/>
  <c r="A57" i="2"/>
  <c r="B58" i="2"/>
  <c r="E57" i="2"/>
  <c r="D57" i="2"/>
  <c r="F57" i="2" s="1"/>
  <c r="C57" i="2"/>
  <c r="G57" i="2" s="1"/>
  <c r="F54" i="3" l="1"/>
  <c r="G54" i="3"/>
  <c r="G55" i="4"/>
  <c r="C56" i="4" s="1"/>
  <c r="D55" i="4"/>
  <c r="M55" i="4"/>
  <c r="P54" i="4"/>
  <c r="O54" i="4"/>
  <c r="Q54" i="4" s="1"/>
  <c r="N54" i="4"/>
  <c r="R54" i="4" s="1"/>
  <c r="L54" i="4"/>
  <c r="C55" i="3"/>
  <c r="A55" i="3"/>
  <c r="E55" i="3"/>
  <c r="D55" i="3"/>
  <c r="B56" i="3"/>
  <c r="B59" i="2"/>
  <c r="E58" i="2"/>
  <c r="D58" i="2"/>
  <c r="F58" i="2" s="1"/>
  <c r="C58" i="2"/>
  <c r="G58" i="2" s="1"/>
  <c r="A58" i="2"/>
  <c r="G55" i="3" l="1"/>
  <c r="F55" i="3"/>
  <c r="L55" i="4"/>
  <c r="M56" i="4"/>
  <c r="P55" i="4"/>
  <c r="O55" i="4"/>
  <c r="Q55" i="4" s="1"/>
  <c r="N55" i="4"/>
  <c r="R55" i="4" s="1"/>
  <c r="G56" i="4"/>
  <c r="C57" i="4" s="1"/>
  <c r="D56" i="4"/>
  <c r="E56" i="3"/>
  <c r="D56" i="3"/>
  <c r="C56" i="3"/>
  <c r="A56" i="3"/>
  <c r="B57" i="3"/>
  <c r="E59" i="2"/>
  <c r="D59" i="2"/>
  <c r="C59" i="2"/>
  <c r="A59" i="2"/>
  <c r="B60" i="2"/>
  <c r="F59" i="2"/>
  <c r="G59" i="2"/>
  <c r="G56" i="3" l="1"/>
  <c r="F56" i="3"/>
  <c r="G57" i="4"/>
  <c r="C58" i="4" s="1"/>
  <c r="D57" i="4"/>
  <c r="P56" i="4"/>
  <c r="R56" i="4" s="1"/>
  <c r="O56" i="4"/>
  <c r="N56" i="4"/>
  <c r="L56" i="4"/>
  <c r="M57" i="4"/>
  <c r="Q56" i="4"/>
  <c r="B58" i="3"/>
  <c r="E57" i="3"/>
  <c r="D57" i="3"/>
  <c r="C57" i="3"/>
  <c r="G57" i="3" s="1"/>
  <c r="A57" i="3"/>
  <c r="A60" i="2"/>
  <c r="B61" i="2"/>
  <c r="E60" i="2"/>
  <c r="D60" i="2"/>
  <c r="F60" i="2" s="1"/>
  <c r="C60" i="2"/>
  <c r="G60" i="2" s="1"/>
  <c r="F57" i="3" l="1"/>
  <c r="P57" i="4"/>
  <c r="O57" i="4"/>
  <c r="Q57" i="4" s="1"/>
  <c r="N57" i="4"/>
  <c r="R57" i="4" s="1"/>
  <c r="L57" i="4"/>
  <c r="M58" i="4"/>
  <c r="G58" i="4"/>
  <c r="C59" i="4" s="1"/>
  <c r="D58" i="4"/>
  <c r="B59" i="3"/>
  <c r="A58" i="3"/>
  <c r="E58" i="3"/>
  <c r="D58" i="3"/>
  <c r="C58" i="3"/>
  <c r="B62" i="2"/>
  <c r="E61" i="2"/>
  <c r="D61" i="2"/>
  <c r="C61" i="2"/>
  <c r="A61" i="2"/>
  <c r="G58" i="3" l="1"/>
  <c r="F58" i="3"/>
  <c r="D59" i="4"/>
  <c r="G59" i="4"/>
  <c r="C60" i="4" s="1"/>
  <c r="N58" i="4"/>
  <c r="P58" i="4"/>
  <c r="O58" i="4"/>
  <c r="Q58" i="4" s="1"/>
  <c r="L58" i="4"/>
  <c r="M59" i="4"/>
  <c r="B60" i="3"/>
  <c r="E59" i="3"/>
  <c r="D59" i="3"/>
  <c r="C59" i="3"/>
  <c r="A59" i="3"/>
  <c r="G61" i="2"/>
  <c r="F61" i="2"/>
  <c r="C62" i="2"/>
  <c r="A62" i="2"/>
  <c r="B63" i="2"/>
  <c r="E62" i="2"/>
  <c r="G62" i="2" s="1"/>
  <c r="D62" i="2"/>
  <c r="G59" i="3" l="1"/>
  <c r="F59" i="3"/>
  <c r="R58" i="4"/>
  <c r="M60" i="4"/>
  <c r="P59" i="4"/>
  <c r="O59" i="4"/>
  <c r="Q59" i="4" s="1"/>
  <c r="N59" i="4"/>
  <c r="R59" i="4" s="1"/>
  <c r="L59" i="4"/>
  <c r="G60" i="4"/>
  <c r="C61" i="4" s="1"/>
  <c r="D60" i="4"/>
  <c r="E60" i="3"/>
  <c r="D60" i="3"/>
  <c r="C60" i="3"/>
  <c r="A60" i="3"/>
  <c r="B61" i="3"/>
  <c r="F62" i="2"/>
  <c r="B64" i="2"/>
  <c r="E63" i="2"/>
  <c r="D63" i="2"/>
  <c r="F63" i="2" s="1"/>
  <c r="C63" i="2"/>
  <c r="G63" i="2" s="1"/>
  <c r="A63" i="2"/>
  <c r="G60" i="3" l="1"/>
  <c r="F60" i="3"/>
  <c r="D61" i="4"/>
  <c r="G61" i="4"/>
  <c r="C62" i="4" s="1"/>
  <c r="N60" i="4"/>
  <c r="L60" i="4"/>
  <c r="M61" i="4"/>
  <c r="P60" i="4"/>
  <c r="R60" i="4" s="1"/>
  <c r="O60" i="4"/>
  <c r="Q60" i="4" s="1"/>
  <c r="E61" i="3"/>
  <c r="C61" i="3"/>
  <c r="B62" i="3"/>
  <c r="D61" i="3"/>
  <c r="A61" i="3"/>
  <c r="E64" i="2"/>
  <c r="D64" i="2"/>
  <c r="C64" i="2"/>
  <c r="G64" i="2"/>
  <c r="F64" i="2"/>
  <c r="A64" i="2"/>
  <c r="B65" i="2"/>
  <c r="F61" i="3" l="1"/>
  <c r="G61" i="3"/>
  <c r="P61" i="4"/>
  <c r="O61" i="4"/>
  <c r="Q61" i="4" s="1"/>
  <c r="N61" i="4"/>
  <c r="R61" i="4" s="1"/>
  <c r="L61" i="4"/>
  <c r="M62" i="4"/>
  <c r="G62" i="4"/>
  <c r="C63" i="4" s="1"/>
  <c r="D62" i="4"/>
  <c r="A62" i="3"/>
  <c r="B63" i="3"/>
  <c r="E62" i="3"/>
  <c r="D62" i="3"/>
  <c r="C62" i="3"/>
  <c r="A65" i="2"/>
  <c r="B66" i="2"/>
  <c r="E65" i="2"/>
  <c r="D65" i="2"/>
  <c r="F65" i="2" s="1"/>
  <c r="C65" i="2"/>
  <c r="G65" i="2" s="1"/>
  <c r="G62" i="3" l="1"/>
  <c r="F62" i="3"/>
  <c r="G63" i="4"/>
  <c r="C64" i="4" s="1"/>
  <c r="D63" i="4"/>
  <c r="M63" i="4"/>
  <c r="P62" i="4"/>
  <c r="O62" i="4"/>
  <c r="Q62" i="4" s="1"/>
  <c r="N62" i="4"/>
  <c r="R62" i="4" s="1"/>
  <c r="L62" i="4"/>
  <c r="A63" i="3"/>
  <c r="E63" i="3"/>
  <c r="D63" i="3"/>
  <c r="C63" i="3"/>
  <c r="B64" i="3"/>
  <c r="E66" i="2"/>
  <c r="B67" i="2"/>
  <c r="D66" i="2"/>
  <c r="F66" i="2" s="1"/>
  <c r="C66" i="2"/>
  <c r="G66" i="2" s="1"/>
  <c r="A66" i="2"/>
  <c r="G63" i="3" l="1"/>
  <c r="F63" i="3"/>
  <c r="N63" i="4"/>
  <c r="M64" i="4"/>
  <c r="P63" i="4"/>
  <c r="R63" i="4" s="1"/>
  <c r="O63" i="4"/>
  <c r="Q63" i="4" s="1"/>
  <c r="L63" i="4"/>
  <c r="G64" i="4"/>
  <c r="C65" i="4" s="1"/>
  <c r="D64" i="4"/>
  <c r="A64" i="3"/>
  <c r="E64" i="3"/>
  <c r="D64" i="3"/>
  <c r="C64" i="3"/>
  <c r="B65" i="3"/>
  <c r="E67" i="2"/>
  <c r="D67" i="2"/>
  <c r="C67" i="2"/>
  <c r="A67" i="2"/>
  <c r="B68" i="2"/>
  <c r="F15" i="1"/>
  <c r="F64" i="3" l="1"/>
  <c r="G64" i="3"/>
  <c r="G65" i="4"/>
  <c r="C66" i="4" s="1"/>
  <c r="D65" i="4"/>
  <c r="P64" i="4"/>
  <c r="O64" i="4"/>
  <c r="N64" i="4"/>
  <c r="L64" i="4"/>
  <c r="M65" i="4"/>
  <c r="D65" i="3"/>
  <c r="C65" i="3"/>
  <c r="B66" i="3"/>
  <c r="E65" i="3"/>
  <c r="A65" i="3"/>
  <c r="G67" i="2"/>
  <c r="F67" i="2"/>
  <c r="B69" i="2"/>
  <c r="E68" i="2"/>
  <c r="D68" i="2"/>
  <c r="F68" i="2" s="1"/>
  <c r="C68" i="2"/>
  <c r="G68" i="2" s="1"/>
  <c r="A68" i="2"/>
  <c r="F65" i="3" l="1"/>
  <c r="R64" i="4"/>
  <c r="Q64" i="4"/>
  <c r="P65" i="4"/>
  <c r="O65" i="4"/>
  <c r="Q65" i="4" s="1"/>
  <c r="N65" i="4"/>
  <c r="R65" i="4" s="1"/>
  <c r="L65" i="4"/>
  <c r="M66" i="4"/>
  <c r="D66" i="4"/>
  <c r="G66" i="4"/>
  <c r="C67" i="4" s="1"/>
  <c r="G65" i="3"/>
  <c r="C66" i="3" s="1"/>
  <c r="B67" i="3"/>
  <c r="A66" i="3"/>
  <c r="E66" i="3"/>
  <c r="D66" i="3"/>
  <c r="A69" i="2"/>
  <c r="B70" i="2"/>
  <c r="E69" i="2"/>
  <c r="D69" i="2"/>
  <c r="F69" i="2" s="1"/>
  <c r="C69" i="2"/>
  <c r="G69" i="2" s="1"/>
  <c r="F66" i="3" l="1"/>
  <c r="G67" i="4"/>
  <c r="C68" i="4" s="1"/>
  <c r="D67" i="4"/>
  <c r="M67" i="4"/>
  <c r="P66" i="4"/>
  <c r="O66" i="4"/>
  <c r="Q66" i="4" s="1"/>
  <c r="N66" i="4"/>
  <c r="R66" i="4" s="1"/>
  <c r="L66" i="4"/>
  <c r="G66" i="3"/>
  <c r="C67" i="3" s="1"/>
  <c r="B68" i="3"/>
  <c r="D67" i="3"/>
  <c r="A67" i="3"/>
  <c r="E67" i="3"/>
  <c r="B71" i="2"/>
  <c r="D70" i="2"/>
  <c r="C70" i="2"/>
  <c r="A70" i="2"/>
  <c r="E70" i="2"/>
  <c r="G70" i="2" s="1"/>
  <c r="G67" i="3" l="1"/>
  <c r="M68" i="4"/>
  <c r="O67" i="4"/>
  <c r="N67" i="4"/>
  <c r="L67" i="4"/>
  <c r="P67" i="4"/>
  <c r="R67" i="4" s="1"/>
  <c r="G68" i="4"/>
  <c r="C69" i="4" s="1"/>
  <c r="D68" i="4"/>
  <c r="F67" i="3"/>
  <c r="E68" i="3"/>
  <c r="D68" i="3"/>
  <c r="C68" i="3"/>
  <c r="G68" i="3" s="1"/>
  <c r="B69" i="3"/>
  <c r="A68" i="3"/>
  <c r="F70" i="2"/>
  <c r="D71" i="2"/>
  <c r="C71" i="2"/>
  <c r="B72" i="2"/>
  <c r="E71" i="2"/>
  <c r="G71" i="2" s="1"/>
  <c r="A71" i="2"/>
  <c r="F68" i="3" l="1"/>
  <c r="Q67" i="4"/>
  <c r="G69" i="4"/>
  <c r="C70" i="4" s="1"/>
  <c r="D69" i="4"/>
  <c r="L68" i="4"/>
  <c r="P68" i="4"/>
  <c r="O68" i="4"/>
  <c r="N68" i="4"/>
  <c r="R68" i="4" s="1"/>
  <c r="M69" i="4"/>
  <c r="B70" i="3"/>
  <c r="E69" i="3"/>
  <c r="D69" i="3"/>
  <c r="C69" i="3"/>
  <c r="A69" i="3"/>
  <c r="F71" i="2"/>
  <c r="B73" i="2"/>
  <c r="E72" i="2"/>
  <c r="D72" i="2"/>
  <c r="F72" i="2" s="1"/>
  <c r="C72" i="2"/>
  <c r="A72" i="2"/>
  <c r="F69" i="3" l="1"/>
  <c r="Q68" i="4"/>
  <c r="G69" i="3"/>
  <c r="C70" i="3" s="1"/>
  <c r="P69" i="4"/>
  <c r="O69" i="4"/>
  <c r="Q69" i="4" s="1"/>
  <c r="N69" i="4"/>
  <c r="R69" i="4" s="1"/>
  <c r="L69" i="4"/>
  <c r="M70" i="4"/>
  <c r="G70" i="4"/>
  <c r="C71" i="4" s="1"/>
  <c r="D70" i="4"/>
  <c r="E70" i="3"/>
  <c r="D70" i="3"/>
  <c r="A70" i="3"/>
  <c r="B71" i="3"/>
  <c r="G72" i="2"/>
  <c r="E73" i="2"/>
  <c r="D73" i="2"/>
  <c r="F73" i="2" s="1"/>
  <c r="A73" i="2"/>
  <c r="B74" i="2"/>
  <c r="C73" i="2"/>
  <c r="G73" i="2" s="1"/>
  <c r="E16" i="1"/>
  <c r="E20" i="1" s="1"/>
  <c r="E34" i="1" s="1"/>
  <c r="E35" i="1" s="1"/>
  <c r="E36" i="1" s="1"/>
  <c r="F20" i="1"/>
  <c r="F34" i="1" s="1"/>
  <c r="F70" i="3" l="1"/>
  <c r="G70" i="3"/>
  <c r="G71" i="4"/>
  <c r="C72" i="4" s="1"/>
  <c r="D71" i="4"/>
  <c r="L70" i="4"/>
  <c r="M71" i="4"/>
  <c r="Q70" i="4"/>
  <c r="P70" i="4"/>
  <c r="O70" i="4"/>
  <c r="N70" i="4"/>
  <c r="E71" i="3"/>
  <c r="D71" i="3"/>
  <c r="C71" i="3"/>
  <c r="A71" i="3"/>
  <c r="B72" i="3"/>
  <c r="B75" i="2"/>
  <c r="E74" i="2"/>
  <c r="D74" i="2"/>
  <c r="F74" i="2" s="1"/>
  <c r="C74" i="2"/>
  <c r="G74" i="2" s="1"/>
  <c r="A74" i="2"/>
  <c r="F37" i="1"/>
  <c r="F35" i="1"/>
  <c r="F36" i="1" s="1"/>
  <c r="F38" i="1" s="1"/>
  <c r="F71" i="3" l="1"/>
  <c r="R70" i="4"/>
  <c r="G71" i="3"/>
  <c r="P71" i="4"/>
  <c r="O71" i="4"/>
  <c r="Q71" i="4" s="1"/>
  <c r="N71" i="4"/>
  <c r="L71" i="4"/>
  <c r="M72" i="4"/>
  <c r="R71" i="4"/>
  <c r="D72" i="4"/>
  <c r="G72" i="4"/>
  <c r="C73" i="4" s="1"/>
  <c r="B73" i="3"/>
  <c r="E72" i="3"/>
  <c r="D72" i="3"/>
  <c r="C72" i="3"/>
  <c r="A72" i="3"/>
  <c r="B76" i="2"/>
  <c r="E75" i="2"/>
  <c r="D75" i="2"/>
  <c r="F75" i="2" s="1"/>
  <c r="C75" i="2"/>
  <c r="G75" i="2" s="1"/>
  <c r="A75" i="2"/>
  <c r="F72" i="3" l="1"/>
  <c r="G73" i="4"/>
  <c r="C74" i="4" s="1"/>
  <c r="D73" i="4"/>
  <c r="P72" i="4"/>
  <c r="O72" i="4"/>
  <c r="Q72" i="4" s="1"/>
  <c r="N72" i="4"/>
  <c r="R72" i="4" s="1"/>
  <c r="L72" i="4"/>
  <c r="M73" i="4"/>
  <c r="G72" i="3"/>
  <c r="C73" i="3" s="1"/>
  <c r="A73" i="3"/>
  <c r="E73" i="3"/>
  <c r="D73" i="3"/>
  <c r="B74" i="3"/>
  <c r="A76" i="2"/>
  <c r="C76" i="2"/>
  <c r="B77" i="2"/>
  <c r="D76" i="2"/>
  <c r="F76" i="2" s="1"/>
  <c r="E76" i="2"/>
  <c r="G76" i="2" s="1"/>
  <c r="G73" i="3" l="1"/>
  <c r="F73" i="3"/>
  <c r="L73" i="4"/>
  <c r="M74" i="4"/>
  <c r="P73" i="4"/>
  <c r="O73" i="4"/>
  <c r="Q73" i="4" s="1"/>
  <c r="N73" i="4"/>
  <c r="R73" i="4" s="1"/>
  <c r="G74" i="4"/>
  <c r="C75" i="4" s="1"/>
  <c r="D74" i="4"/>
  <c r="B75" i="3"/>
  <c r="D74" i="3"/>
  <c r="E74" i="3"/>
  <c r="C74" i="3"/>
  <c r="A74" i="3"/>
  <c r="B78" i="2"/>
  <c r="E77" i="2"/>
  <c r="D77" i="2"/>
  <c r="F77" i="2" s="1"/>
  <c r="C77" i="2"/>
  <c r="G77" i="2" s="1"/>
  <c r="A77" i="2"/>
  <c r="G74" i="3" l="1"/>
  <c r="G75" i="4"/>
  <c r="C76" i="4" s="1"/>
  <c r="D75" i="4"/>
  <c r="O74" i="4"/>
  <c r="N74" i="4"/>
  <c r="P74" i="4"/>
  <c r="L74" i="4"/>
  <c r="M75" i="4"/>
  <c r="R74" i="4"/>
  <c r="Q74" i="4"/>
  <c r="F74" i="3"/>
  <c r="A75" i="3"/>
  <c r="B76" i="3"/>
  <c r="E75" i="3"/>
  <c r="D75" i="3"/>
  <c r="C75" i="3"/>
  <c r="C78" i="2"/>
  <c r="A78" i="2"/>
  <c r="E78" i="2"/>
  <c r="G78" i="2" s="1"/>
  <c r="D78" i="2"/>
  <c r="B79" i="2"/>
  <c r="F75" i="3" l="1"/>
  <c r="G75" i="3"/>
  <c r="P75" i="4"/>
  <c r="O75" i="4"/>
  <c r="Q75" i="4" s="1"/>
  <c r="N75" i="4"/>
  <c r="R75" i="4" s="1"/>
  <c r="L75" i="4"/>
  <c r="M76" i="4"/>
  <c r="D76" i="4"/>
  <c r="G76" i="4"/>
  <c r="C77" i="4" s="1"/>
  <c r="E76" i="3"/>
  <c r="D76" i="3"/>
  <c r="C76" i="3"/>
  <c r="A76" i="3"/>
  <c r="B77" i="3"/>
  <c r="F78" i="2"/>
  <c r="A79" i="2"/>
  <c r="B80" i="2"/>
  <c r="E79" i="2"/>
  <c r="D79" i="2"/>
  <c r="F79" i="2" s="1"/>
  <c r="C79" i="2"/>
  <c r="G79" i="2" s="1"/>
  <c r="G76" i="3" l="1"/>
  <c r="F76" i="3"/>
  <c r="M77" i="4"/>
  <c r="P76" i="4"/>
  <c r="O76" i="4"/>
  <c r="Q76" i="4" s="1"/>
  <c r="N76" i="4"/>
  <c r="R76" i="4" s="1"/>
  <c r="L76" i="4"/>
  <c r="D77" i="4"/>
  <c r="G77" i="4"/>
  <c r="C78" i="4" s="1"/>
  <c r="E77" i="3"/>
  <c r="D77" i="3"/>
  <c r="C77" i="3"/>
  <c r="A77" i="3"/>
  <c r="B78" i="3"/>
  <c r="E80" i="2"/>
  <c r="D80" i="2"/>
  <c r="C80" i="2"/>
  <c r="B81" i="2"/>
  <c r="G80" i="2"/>
  <c r="F80" i="2"/>
  <c r="A80" i="2"/>
  <c r="G77" i="3" l="1"/>
  <c r="F77" i="3"/>
  <c r="L77" i="4"/>
  <c r="M78" i="4"/>
  <c r="P77" i="4"/>
  <c r="O77" i="4"/>
  <c r="N77" i="4"/>
  <c r="G78" i="4"/>
  <c r="C79" i="4" s="1"/>
  <c r="D78" i="4"/>
  <c r="B79" i="3"/>
  <c r="E78" i="3"/>
  <c r="D78" i="3"/>
  <c r="F78" i="3" s="1"/>
  <c r="C78" i="3"/>
  <c r="A78" i="3"/>
  <c r="E81" i="2"/>
  <c r="D81" i="2"/>
  <c r="F81" i="2" s="1"/>
  <c r="C81" i="2"/>
  <c r="A81" i="2"/>
  <c r="B82" i="2"/>
  <c r="G81" i="2"/>
  <c r="G78" i="3" l="1"/>
  <c r="Q77" i="4"/>
  <c r="R77" i="4"/>
  <c r="G79" i="4"/>
  <c r="C80" i="4" s="1"/>
  <c r="D79" i="4"/>
  <c r="M79" i="4"/>
  <c r="P78" i="4"/>
  <c r="O78" i="4"/>
  <c r="Q78" i="4" s="1"/>
  <c r="N78" i="4"/>
  <c r="R78" i="4" s="1"/>
  <c r="L78" i="4"/>
  <c r="C79" i="3"/>
  <c r="E79" i="3"/>
  <c r="G79" i="3" s="1"/>
  <c r="D79" i="3"/>
  <c r="A79" i="3"/>
  <c r="B80" i="3"/>
  <c r="E82" i="2"/>
  <c r="B83" i="2"/>
  <c r="D82" i="2"/>
  <c r="F82" i="2" s="1"/>
  <c r="C82" i="2"/>
  <c r="G82" i="2" s="1"/>
  <c r="A82" i="2"/>
  <c r="F79" i="3" l="1"/>
  <c r="N79" i="4"/>
  <c r="P79" i="4"/>
  <c r="R79" i="4" s="1"/>
  <c r="O79" i="4"/>
  <c r="Q79" i="4" s="1"/>
  <c r="L79" i="4"/>
  <c r="M80" i="4"/>
  <c r="D80" i="4"/>
  <c r="G80" i="4"/>
  <c r="C81" i="4" s="1"/>
  <c r="A80" i="3"/>
  <c r="E80" i="3"/>
  <c r="D80" i="3"/>
  <c r="C80" i="3"/>
  <c r="B81" i="3"/>
  <c r="B84" i="2"/>
  <c r="E83" i="2"/>
  <c r="D83" i="2"/>
  <c r="F83" i="2" s="1"/>
  <c r="C83" i="2"/>
  <c r="G83" i="2" s="1"/>
  <c r="A83" i="2"/>
  <c r="G80" i="3" l="1"/>
  <c r="C81" i="3" s="1"/>
  <c r="F80" i="3"/>
  <c r="G81" i="4"/>
  <c r="C82" i="4" s="1"/>
  <c r="D81" i="4"/>
  <c r="P80" i="4"/>
  <c r="M81" i="4"/>
  <c r="O80" i="4"/>
  <c r="Q80" i="4" s="1"/>
  <c r="N80" i="4"/>
  <c r="R80" i="4" s="1"/>
  <c r="L80" i="4"/>
  <c r="D81" i="3"/>
  <c r="B82" i="3"/>
  <c r="E81" i="3"/>
  <c r="A81" i="3"/>
  <c r="B85" i="2"/>
  <c r="D84" i="2"/>
  <c r="C84" i="2"/>
  <c r="A84" i="2"/>
  <c r="E84" i="2"/>
  <c r="F84" i="2" s="1"/>
  <c r="F81" i="3" l="1"/>
  <c r="O81" i="4"/>
  <c r="N81" i="4"/>
  <c r="L81" i="4"/>
  <c r="M82" i="4"/>
  <c r="P81" i="4"/>
  <c r="R81" i="4" s="1"/>
  <c r="G82" i="4"/>
  <c r="C83" i="4" s="1"/>
  <c r="D82" i="4"/>
  <c r="G81" i="3"/>
  <c r="C82" i="3" s="1"/>
  <c r="E82" i="3"/>
  <c r="D82" i="3"/>
  <c r="A82" i="3"/>
  <c r="B83" i="3"/>
  <c r="G84" i="2"/>
  <c r="A85" i="2"/>
  <c r="B86" i="2"/>
  <c r="E85" i="2"/>
  <c r="D85" i="2"/>
  <c r="F85" i="2" s="1"/>
  <c r="C85" i="2"/>
  <c r="G85" i="2" s="1"/>
  <c r="G82" i="3" l="1"/>
  <c r="F82" i="3"/>
  <c r="G83" i="4"/>
  <c r="C84" i="4" s="1"/>
  <c r="D83" i="4"/>
  <c r="Q81" i="4"/>
  <c r="P82" i="4"/>
  <c r="O82" i="4"/>
  <c r="N82" i="4"/>
  <c r="R82" i="4" s="1"/>
  <c r="L82" i="4"/>
  <c r="M83" i="4"/>
  <c r="B84" i="3"/>
  <c r="E83" i="3"/>
  <c r="D83" i="3"/>
  <c r="C83" i="3"/>
  <c r="A83" i="3"/>
  <c r="B87" i="2"/>
  <c r="E86" i="2"/>
  <c r="D86" i="2"/>
  <c r="F86" i="2" s="1"/>
  <c r="C86" i="2"/>
  <c r="G86" i="2" s="1"/>
  <c r="A86" i="2"/>
  <c r="Q82" i="4" l="1"/>
  <c r="G83" i="3"/>
  <c r="C84" i="3" s="1"/>
  <c r="F83" i="3"/>
  <c r="M84" i="4"/>
  <c r="N83" i="4"/>
  <c r="P83" i="4"/>
  <c r="O83" i="4"/>
  <c r="Q83" i="4" s="1"/>
  <c r="L83" i="4"/>
  <c r="G84" i="4"/>
  <c r="C85" i="4" s="1"/>
  <c r="D84" i="4"/>
  <c r="B85" i="3"/>
  <c r="E84" i="3"/>
  <c r="D84" i="3"/>
  <c r="A84" i="3"/>
  <c r="D87" i="2"/>
  <c r="F87" i="2" s="1"/>
  <c r="C87" i="2"/>
  <c r="E87" i="2"/>
  <c r="A87" i="2"/>
  <c r="B88" i="2"/>
  <c r="R83" i="4" l="1"/>
  <c r="G84" i="3"/>
  <c r="C85" i="3" s="1"/>
  <c r="F84" i="3"/>
  <c r="L84" i="4"/>
  <c r="O84" i="4"/>
  <c r="N84" i="4"/>
  <c r="M85" i="4"/>
  <c r="P84" i="4"/>
  <c r="R84" i="4" s="1"/>
  <c r="G85" i="4"/>
  <c r="C86" i="4" s="1"/>
  <c r="D85" i="4"/>
  <c r="B86" i="3"/>
  <c r="E85" i="3"/>
  <c r="D85" i="3"/>
  <c r="A85" i="3"/>
  <c r="G87" i="2"/>
  <c r="B89" i="2"/>
  <c r="E88" i="2"/>
  <c r="D88" i="2"/>
  <c r="F88" i="2" s="1"/>
  <c r="C88" i="2"/>
  <c r="G88" i="2" s="1"/>
  <c r="A88" i="2"/>
  <c r="F85" i="3" l="1"/>
  <c r="G85" i="3"/>
  <c r="Q84" i="4"/>
  <c r="D86" i="4"/>
  <c r="G86" i="4"/>
  <c r="C87" i="4" s="1"/>
  <c r="P85" i="4"/>
  <c r="Q85" i="4" s="1"/>
  <c r="O85" i="4"/>
  <c r="N85" i="4"/>
  <c r="L85" i="4"/>
  <c r="M86" i="4"/>
  <c r="C86" i="3"/>
  <c r="B87" i="3"/>
  <c r="E86" i="3"/>
  <c r="D86" i="3"/>
  <c r="A86" i="3"/>
  <c r="E89" i="2"/>
  <c r="D89" i="2"/>
  <c r="F89" i="2" s="1"/>
  <c r="B90" i="2"/>
  <c r="C89" i="2"/>
  <c r="G89" i="2" s="1"/>
  <c r="A89" i="2"/>
  <c r="F86" i="3" l="1"/>
  <c r="G86" i="3"/>
  <c r="R85" i="4"/>
  <c r="M87" i="4"/>
  <c r="P86" i="4"/>
  <c r="O86" i="4"/>
  <c r="Q86" i="4" s="1"/>
  <c r="N86" i="4"/>
  <c r="R86" i="4" s="1"/>
  <c r="L86" i="4"/>
  <c r="D87" i="4"/>
  <c r="G87" i="4"/>
  <c r="C88" i="4" s="1"/>
  <c r="E87" i="3"/>
  <c r="A87" i="3"/>
  <c r="B88" i="3"/>
  <c r="D87" i="3"/>
  <c r="C87" i="3"/>
  <c r="C90" i="2"/>
  <c r="A90" i="2"/>
  <c r="B91" i="2"/>
  <c r="E90" i="2"/>
  <c r="G90" i="2" s="1"/>
  <c r="D90" i="2"/>
  <c r="F90" i="2" s="1"/>
  <c r="F87" i="3" l="1"/>
  <c r="G87" i="3"/>
  <c r="D88" i="4"/>
  <c r="G88" i="4"/>
  <c r="C89" i="4" s="1"/>
  <c r="M88" i="4"/>
  <c r="P87" i="4"/>
  <c r="O87" i="4"/>
  <c r="N87" i="4"/>
  <c r="L87" i="4"/>
  <c r="Q87" i="4"/>
  <c r="B89" i="3"/>
  <c r="E88" i="3"/>
  <c r="D88" i="3"/>
  <c r="C88" i="3"/>
  <c r="A88" i="3"/>
  <c r="B92" i="2"/>
  <c r="E91" i="2"/>
  <c r="D91" i="2"/>
  <c r="F91" i="2" s="1"/>
  <c r="C91" i="2"/>
  <c r="G91" i="2" s="1"/>
  <c r="A91" i="2"/>
  <c r="F88" i="3" l="1"/>
  <c r="R87" i="4"/>
  <c r="P88" i="4"/>
  <c r="O88" i="4"/>
  <c r="N88" i="4"/>
  <c r="L88" i="4"/>
  <c r="M89" i="4"/>
  <c r="G89" i="4"/>
  <c r="C90" i="4" s="1"/>
  <c r="D89" i="4"/>
  <c r="G88" i="3"/>
  <c r="A89" i="3"/>
  <c r="B90" i="3"/>
  <c r="E89" i="3"/>
  <c r="D89" i="3"/>
  <c r="C89" i="3"/>
  <c r="A92" i="2"/>
  <c r="E92" i="2"/>
  <c r="D92" i="2"/>
  <c r="F92" i="2" s="1"/>
  <c r="C92" i="2"/>
  <c r="G92" i="2" s="1"/>
  <c r="B93" i="2"/>
  <c r="F89" i="3" l="1"/>
  <c r="R88" i="4"/>
  <c r="Q88" i="4"/>
  <c r="G89" i="3"/>
  <c r="L89" i="4"/>
  <c r="P89" i="4"/>
  <c r="N89" i="4"/>
  <c r="M90" i="4"/>
  <c r="O89" i="4"/>
  <c r="Q89" i="4" s="1"/>
  <c r="G90" i="4"/>
  <c r="C91" i="4" s="1"/>
  <c r="D90" i="4"/>
  <c r="B91" i="3"/>
  <c r="E90" i="3"/>
  <c r="D90" i="3"/>
  <c r="F90" i="3" s="1"/>
  <c r="C90" i="3"/>
  <c r="A90" i="3"/>
  <c r="B94" i="2"/>
  <c r="A93" i="2"/>
  <c r="C93" i="2"/>
  <c r="E93" i="2"/>
  <c r="G93" i="2" s="1"/>
  <c r="D93" i="2"/>
  <c r="F93" i="2" s="1"/>
  <c r="G90" i="3" l="1"/>
  <c r="R89" i="4"/>
  <c r="D91" i="4"/>
  <c r="G91" i="4"/>
  <c r="C92" i="4" s="1"/>
  <c r="O90" i="4"/>
  <c r="N90" i="4"/>
  <c r="P90" i="4"/>
  <c r="Q90" i="4" s="1"/>
  <c r="L90" i="4"/>
  <c r="M91" i="4"/>
  <c r="A91" i="3"/>
  <c r="E91" i="3"/>
  <c r="B92" i="3"/>
  <c r="D91" i="3"/>
  <c r="C91" i="3"/>
  <c r="C94" i="2"/>
  <c r="A94" i="2"/>
  <c r="B95" i="2"/>
  <c r="E94" i="2"/>
  <c r="G94" i="2" s="1"/>
  <c r="D94" i="2"/>
  <c r="F94" i="2" s="1"/>
  <c r="G91" i="3" l="1"/>
  <c r="F91" i="3"/>
  <c r="R90" i="4"/>
  <c r="M92" i="4"/>
  <c r="P91" i="4"/>
  <c r="O91" i="4"/>
  <c r="N91" i="4"/>
  <c r="L91" i="4"/>
  <c r="G92" i="4"/>
  <c r="C93" i="4" s="1"/>
  <c r="D92" i="4"/>
  <c r="E92" i="3"/>
  <c r="D92" i="3"/>
  <c r="F92" i="3" s="1"/>
  <c r="C92" i="3"/>
  <c r="G92" i="3" s="1"/>
  <c r="A92" i="3"/>
  <c r="B93" i="3"/>
  <c r="E95" i="2"/>
  <c r="D95" i="2"/>
  <c r="F95" i="2" s="1"/>
  <c r="C95" i="2"/>
  <c r="A95" i="2"/>
  <c r="B96" i="2"/>
  <c r="G95" i="2"/>
  <c r="Q91" i="4" l="1"/>
  <c r="R91" i="4"/>
  <c r="D93" i="4"/>
  <c r="G93" i="4"/>
  <c r="C94" i="4" s="1"/>
  <c r="O92" i="4"/>
  <c r="N92" i="4"/>
  <c r="L92" i="4"/>
  <c r="M93" i="4"/>
  <c r="P92" i="4"/>
  <c r="R92" i="4" s="1"/>
  <c r="B94" i="3"/>
  <c r="E93" i="3"/>
  <c r="D93" i="3"/>
  <c r="C93" i="3"/>
  <c r="A93" i="3"/>
  <c r="E96" i="2"/>
  <c r="D96" i="2"/>
  <c r="C96" i="2"/>
  <c r="B97" i="2"/>
  <c r="G96" i="2"/>
  <c r="F96" i="2"/>
  <c r="A96" i="2"/>
  <c r="G93" i="3" l="1"/>
  <c r="F93" i="3"/>
  <c r="Q92" i="4"/>
  <c r="L93" i="4"/>
  <c r="M94" i="4"/>
  <c r="P93" i="4"/>
  <c r="O93" i="4"/>
  <c r="Q93" i="4" s="1"/>
  <c r="N93" i="4"/>
  <c r="R93" i="4" s="1"/>
  <c r="G94" i="4"/>
  <c r="C95" i="4" s="1"/>
  <c r="D94" i="4"/>
  <c r="A94" i="3"/>
  <c r="B95" i="3"/>
  <c r="E94" i="3"/>
  <c r="D94" i="3"/>
  <c r="C94" i="3"/>
  <c r="B98" i="2"/>
  <c r="E97" i="2"/>
  <c r="D97" i="2"/>
  <c r="C97" i="2"/>
  <c r="G97" i="2" s="1"/>
  <c r="A97" i="2"/>
  <c r="F94" i="3" l="1"/>
  <c r="M95" i="4"/>
  <c r="O94" i="4"/>
  <c r="P94" i="4"/>
  <c r="Q94" i="4" s="1"/>
  <c r="N94" i="4"/>
  <c r="L94" i="4"/>
  <c r="G95" i="4"/>
  <c r="C96" i="4" s="1"/>
  <c r="D95" i="4"/>
  <c r="G94" i="3"/>
  <c r="C95" i="3" s="1"/>
  <c r="D95" i="3"/>
  <c r="A95" i="3"/>
  <c r="B96" i="3"/>
  <c r="E95" i="3"/>
  <c r="F97" i="2"/>
  <c r="E98" i="2"/>
  <c r="D98" i="2"/>
  <c r="F98" i="2" s="1"/>
  <c r="C98" i="2"/>
  <c r="G98" i="2" s="1"/>
  <c r="A98" i="2"/>
  <c r="B99" i="2"/>
  <c r="R94" i="4" l="1"/>
  <c r="G95" i="3"/>
  <c r="D96" i="4"/>
  <c r="G96" i="4"/>
  <c r="C97" i="4" s="1"/>
  <c r="N95" i="4"/>
  <c r="P95" i="4"/>
  <c r="R95" i="4" s="1"/>
  <c r="O95" i="4"/>
  <c r="L95" i="4"/>
  <c r="M96" i="4"/>
  <c r="F95" i="3"/>
  <c r="A96" i="3"/>
  <c r="E96" i="3"/>
  <c r="D96" i="3"/>
  <c r="C96" i="3"/>
  <c r="B97" i="3"/>
  <c r="B100" i="2"/>
  <c r="E99" i="2"/>
  <c r="D99" i="2"/>
  <c r="C99" i="2"/>
  <c r="G99" i="2" s="1"/>
  <c r="A99" i="2"/>
  <c r="Q95" i="4" l="1"/>
  <c r="G96" i="3"/>
  <c r="D97" i="4"/>
  <c r="G97" i="4"/>
  <c r="C98" i="4" s="1"/>
  <c r="P96" i="4"/>
  <c r="M97" i="4"/>
  <c r="O96" i="4"/>
  <c r="N96" i="4"/>
  <c r="R96" i="4" s="1"/>
  <c r="L96" i="4"/>
  <c r="F96" i="3"/>
  <c r="D97" i="3"/>
  <c r="C97" i="3"/>
  <c r="B98" i="3"/>
  <c r="E97" i="3"/>
  <c r="A97" i="3"/>
  <c r="F99" i="2"/>
  <c r="B101" i="2"/>
  <c r="E100" i="2"/>
  <c r="D100" i="2"/>
  <c r="F100" i="2" s="1"/>
  <c r="C100" i="2"/>
  <c r="G100" i="2" s="1"/>
  <c r="A100" i="2"/>
  <c r="F97" i="3" l="1"/>
  <c r="Q96" i="4"/>
  <c r="P97" i="4"/>
  <c r="O97" i="4"/>
  <c r="Q97" i="4" s="1"/>
  <c r="N97" i="4"/>
  <c r="L97" i="4"/>
  <c r="M98" i="4"/>
  <c r="R97" i="4"/>
  <c r="G98" i="4"/>
  <c r="C99" i="4" s="1"/>
  <c r="D98" i="4"/>
  <c r="G97" i="3"/>
  <c r="C98" i="3" s="1"/>
  <c r="A98" i="3"/>
  <c r="B99" i="3"/>
  <c r="E98" i="3"/>
  <c r="D98" i="3"/>
  <c r="A101" i="2"/>
  <c r="E101" i="2"/>
  <c r="D101" i="2"/>
  <c r="C101" i="2"/>
  <c r="B102" i="2"/>
  <c r="G101" i="2"/>
  <c r="F101" i="2"/>
  <c r="F98" i="3" l="1"/>
  <c r="L98" i="4"/>
  <c r="M99" i="4"/>
  <c r="P98" i="4"/>
  <c r="O98" i="4"/>
  <c r="Q98" i="4" s="1"/>
  <c r="N98" i="4"/>
  <c r="G99" i="4"/>
  <c r="C100" i="4" s="1"/>
  <c r="D99" i="4"/>
  <c r="G98" i="3"/>
  <c r="C99" i="3" s="1"/>
  <c r="B100" i="3"/>
  <c r="E99" i="3"/>
  <c r="D99" i="3"/>
  <c r="F99" i="3" s="1"/>
  <c r="A99" i="3"/>
  <c r="B103" i="2"/>
  <c r="E102" i="2"/>
  <c r="D102" i="2"/>
  <c r="F102" i="2" s="1"/>
  <c r="C102" i="2"/>
  <c r="G102" i="2" s="1"/>
  <c r="A102" i="2"/>
  <c r="G99" i="3" l="1"/>
  <c r="R98" i="4"/>
  <c r="G100" i="4"/>
  <c r="C101" i="4" s="1"/>
  <c r="D100" i="4"/>
  <c r="M100" i="4"/>
  <c r="O99" i="4"/>
  <c r="N99" i="4"/>
  <c r="L99" i="4"/>
  <c r="P99" i="4"/>
  <c r="R99" i="4" s="1"/>
  <c r="C100" i="3"/>
  <c r="A100" i="3"/>
  <c r="B101" i="3"/>
  <c r="E100" i="3"/>
  <c r="D100" i="3"/>
  <c r="D103" i="2"/>
  <c r="C103" i="2"/>
  <c r="B104" i="2"/>
  <c r="E103" i="2"/>
  <c r="G103" i="2" s="1"/>
  <c r="A103" i="2"/>
  <c r="F100" i="3" l="1"/>
  <c r="G100" i="3"/>
  <c r="Q99" i="4"/>
  <c r="L100" i="4"/>
  <c r="P100" i="4"/>
  <c r="O100" i="4"/>
  <c r="M101" i="4"/>
  <c r="N100" i="4"/>
  <c r="R100" i="4" s="1"/>
  <c r="G101" i="4"/>
  <c r="C102" i="4" s="1"/>
  <c r="D101" i="4"/>
  <c r="B102" i="3"/>
  <c r="E101" i="3"/>
  <c r="D101" i="3"/>
  <c r="C101" i="3"/>
  <c r="A101" i="3"/>
  <c r="F103" i="2"/>
  <c r="C104" i="2"/>
  <c r="A104" i="2"/>
  <c r="B105" i="2"/>
  <c r="E104" i="2"/>
  <c r="G104" i="2" s="1"/>
  <c r="D104" i="2"/>
  <c r="F101" i="3" l="1"/>
  <c r="G101" i="3"/>
  <c r="Q100" i="4"/>
  <c r="D102" i="4"/>
  <c r="G102" i="4"/>
  <c r="C103" i="4" s="1"/>
  <c r="P101" i="4"/>
  <c r="Q101" i="4" s="1"/>
  <c r="O101" i="4"/>
  <c r="N101" i="4"/>
  <c r="L101" i="4"/>
  <c r="M102" i="4"/>
  <c r="C102" i="3"/>
  <c r="E102" i="3"/>
  <c r="G102" i="3" s="1"/>
  <c r="D102" i="3"/>
  <c r="A102" i="3"/>
  <c r="B103" i="3"/>
  <c r="F104" i="2"/>
  <c r="E105" i="2"/>
  <c r="D105" i="2"/>
  <c r="F105" i="2" s="1"/>
  <c r="B106" i="2"/>
  <c r="C105" i="2"/>
  <c r="G105" i="2" s="1"/>
  <c r="A105" i="2"/>
  <c r="R101" i="4" l="1"/>
  <c r="M103" i="4"/>
  <c r="P102" i="4"/>
  <c r="O102" i="4"/>
  <c r="Q102" i="4" s="1"/>
  <c r="N102" i="4"/>
  <c r="R102" i="4" s="1"/>
  <c r="L102" i="4"/>
  <c r="G103" i="4"/>
  <c r="C104" i="4" s="1"/>
  <c r="D103" i="4"/>
  <c r="F102" i="3"/>
  <c r="E103" i="3"/>
  <c r="B104" i="3"/>
  <c r="D103" i="3"/>
  <c r="C103" i="3"/>
  <c r="A103" i="3"/>
  <c r="E106" i="2"/>
  <c r="D106" i="2"/>
  <c r="F106" i="2" s="1"/>
  <c r="C106" i="2"/>
  <c r="G106" i="2" s="1"/>
  <c r="A106" i="2"/>
  <c r="B107" i="2"/>
  <c r="F103" i="3" l="1"/>
  <c r="G103" i="3"/>
  <c r="M104" i="4"/>
  <c r="P103" i="4"/>
  <c r="O103" i="4"/>
  <c r="N103" i="4"/>
  <c r="L103" i="4"/>
  <c r="R103" i="4"/>
  <c r="D104" i="4"/>
  <c r="G104" i="4"/>
  <c r="C105" i="4" s="1"/>
  <c r="B105" i="3"/>
  <c r="E104" i="3"/>
  <c r="D104" i="3"/>
  <c r="C104" i="3"/>
  <c r="A104" i="3"/>
  <c r="E107" i="2"/>
  <c r="B108" i="2"/>
  <c r="A107" i="2"/>
  <c r="C107" i="2"/>
  <c r="G107" i="2" s="1"/>
  <c r="D107" i="2"/>
  <c r="F107" i="2" s="1"/>
  <c r="F104" i="3" l="1"/>
  <c r="Q103" i="4"/>
  <c r="G104" i="3"/>
  <c r="G105" i="4"/>
  <c r="C106" i="4" s="1"/>
  <c r="D105" i="4"/>
  <c r="N104" i="4"/>
  <c r="L104" i="4"/>
  <c r="M105" i="4"/>
  <c r="P104" i="4"/>
  <c r="R104" i="4" s="1"/>
  <c r="O104" i="4"/>
  <c r="Q104" i="4" s="1"/>
  <c r="A105" i="3"/>
  <c r="B106" i="3"/>
  <c r="E105" i="3"/>
  <c r="D105" i="3"/>
  <c r="C105" i="3"/>
  <c r="A108" i="2"/>
  <c r="B109" i="2"/>
  <c r="E108" i="2"/>
  <c r="D108" i="2"/>
  <c r="F108" i="2" s="1"/>
  <c r="C108" i="2"/>
  <c r="G108" i="2" s="1"/>
  <c r="F105" i="3" l="1"/>
  <c r="L105" i="4"/>
  <c r="P105" i="4"/>
  <c r="O105" i="4"/>
  <c r="Q105" i="4" s="1"/>
  <c r="N105" i="4"/>
  <c r="M106" i="4"/>
  <c r="G106" i="4"/>
  <c r="C107" i="4" s="1"/>
  <c r="D106" i="4"/>
  <c r="G105" i="3"/>
  <c r="C106" i="3" s="1"/>
  <c r="B107" i="3"/>
  <c r="E106" i="3"/>
  <c r="D106" i="3"/>
  <c r="A106" i="3"/>
  <c r="B110" i="2"/>
  <c r="E109" i="2"/>
  <c r="D109" i="2"/>
  <c r="F109" i="2" s="1"/>
  <c r="C109" i="2"/>
  <c r="G109" i="2" s="1"/>
  <c r="A109" i="2"/>
  <c r="F106" i="3" l="1"/>
  <c r="R105" i="4"/>
  <c r="G106" i="3"/>
  <c r="O106" i="4"/>
  <c r="N106" i="4"/>
  <c r="M107" i="4"/>
  <c r="P106" i="4"/>
  <c r="Q106" i="4" s="1"/>
  <c r="L106" i="4"/>
  <c r="G107" i="4"/>
  <c r="C108" i="4" s="1"/>
  <c r="D107" i="4"/>
  <c r="A107" i="3"/>
  <c r="E107" i="3"/>
  <c r="D107" i="3"/>
  <c r="B108" i="3"/>
  <c r="C107" i="3"/>
  <c r="B111" i="2"/>
  <c r="E110" i="2"/>
  <c r="D110" i="2"/>
  <c r="F110" i="2" s="1"/>
  <c r="A110" i="2"/>
  <c r="C110" i="2"/>
  <c r="G110" i="2" s="1"/>
  <c r="G107" i="3" l="1"/>
  <c r="D108" i="4"/>
  <c r="G108" i="4"/>
  <c r="C109" i="4" s="1"/>
  <c r="F107" i="3"/>
  <c r="L107" i="4"/>
  <c r="M108" i="4"/>
  <c r="O107" i="4"/>
  <c r="Q107" i="4" s="1"/>
  <c r="P107" i="4"/>
  <c r="R106" i="4"/>
  <c r="N107" i="4" s="1"/>
  <c r="R107" i="4" s="1"/>
  <c r="E108" i="3"/>
  <c r="D108" i="3"/>
  <c r="B109" i="3"/>
  <c r="C108" i="3"/>
  <c r="A108" i="3"/>
  <c r="B112" i="2"/>
  <c r="E111" i="2"/>
  <c r="D111" i="2"/>
  <c r="F111" i="2" s="1"/>
  <c r="C111" i="2"/>
  <c r="G111" i="2" s="1"/>
  <c r="A111" i="2"/>
  <c r="F108" i="3" l="1"/>
  <c r="M109" i="4"/>
  <c r="P108" i="4"/>
  <c r="O108" i="4"/>
  <c r="Q108" i="4" s="1"/>
  <c r="N108" i="4"/>
  <c r="R108" i="4" s="1"/>
  <c r="L108" i="4"/>
  <c r="D109" i="4"/>
  <c r="G109" i="4"/>
  <c r="C110" i="4" s="1"/>
  <c r="G108" i="3"/>
  <c r="C109" i="3"/>
  <c r="A109" i="3"/>
  <c r="B110" i="3"/>
  <c r="E109" i="3"/>
  <c r="D109" i="3"/>
  <c r="B113" i="2"/>
  <c r="E112" i="2"/>
  <c r="D112" i="2"/>
  <c r="F112" i="2" s="1"/>
  <c r="C112" i="2"/>
  <c r="G112" i="2" s="1"/>
  <c r="A112" i="2"/>
  <c r="F109" i="3" l="1"/>
  <c r="G110" i="4"/>
  <c r="C111" i="4" s="1"/>
  <c r="D110" i="4"/>
  <c r="L109" i="4"/>
  <c r="M110" i="4"/>
  <c r="P109" i="4"/>
  <c r="O109" i="4"/>
  <c r="Q109" i="4" s="1"/>
  <c r="N109" i="4"/>
  <c r="R109" i="4" s="1"/>
  <c r="G109" i="3"/>
  <c r="C110" i="3" s="1"/>
  <c r="A110" i="3"/>
  <c r="B111" i="3"/>
  <c r="E110" i="3"/>
  <c r="D110" i="3"/>
  <c r="D113" i="2"/>
  <c r="C113" i="2"/>
  <c r="A113" i="2"/>
  <c r="E113" i="2"/>
  <c r="F113" i="2" s="1"/>
  <c r="B114" i="2"/>
  <c r="G113" i="2"/>
  <c r="M111" i="4" l="1"/>
  <c r="P110" i="4"/>
  <c r="O110" i="4"/>
  <c r="N110" i="4"/>
  <c r="R110" i="4"/>
  <c r="Q110" i="4"/>
  <c r="L110" i="4"/>
  <c r="G111" i="4"/>
  <c r="C112" i="4" s="1"/>
  <c r="D111" i="4"/>
  <c r="F110" i="3"/>
  <c r="G110" i="3"/>
  <c r="C111" i="3" s="1"/>
  <c r="D111" i="3"/>
  <c r="A111" i="3"/>
  <c r="E111" i="3"/>
  <c r="B112" i="3"/>
  <c r="D114" i="2"/>
  <c r="B115" i="2"/>
  <c r="E114" i="2"/>
  <c r="F114" i="2" s="1"/>
  <c r="C114" i="2"/>
  <c r="G114" i="2" s="1"/>
  <c r="A114" i="2"/>
  <c r="G112" i="4" l="1"/>
  <c r="C113" i="4" s="1"/>
  <c r="D112" i="4"/>
  <c r="N111" i="4"/>
  <c r="P111" i="4"/>
  <c r="R111" i="4" s="1"/>
  <c r="L111" i="4"/>
  <c r="M112" i="4"/>
  <c r="O111" i="4"/>
  <c r="Q111" i="4" s="1"/>
  <c r="G111" i="3"/>
  <c r="C112" i="3" s="1"/>
  <c r="A112" i="3"/>
  <c r="E112" i="3"/>
  <c r="D112" i="3"/>
  <c r="B113" i="3"/>
  <c r="F111" i="3"/>
  <c r="E115" i="2"/>
  <c r="B116" i="2"/>
  <c r="D115" i="2"/>
  <c r="F115" i="2" s="1"/>
  <c r="C115" i="2"/>
  <c r="G115" i="2" s="1"/>
  <c r="A115" i="2"/>
  <c r="F112" i="3" l="1"/>
  <c r="G112" i="3"/>
  <c r="P112" i="4"/>
  <c r="M113" i="4"/>
  <c r="O112" i="4"/>
  <c r="Q112" i="4" s="1"/>
  <c r="N112" i="4"/>
  <c r="R112" i="4" s="1"/>
  <c r="L112" i="4"/>
  <c r="D113" i="4"/>
  <c r="G113" i="4"/>
  <c r="C114" i="4" s="1"/>
  <c r="D113" i="3"/>
  <c r="C113" i="3"/>
  <c r="E113" i="3"/>
  <c r="A113" i="3"/>
  <c r="B114" i="3"/>
  <c r="A116" i="2"/>
  <c r="E116" i="2"/>
  <c r="D116" i="2"/>
  <c r="F116" i="2" s="1"/>
  <c r="C116" i="2"/>
  <c r="G116" i="2" s="1"/>
  <c r="B117" i="2"/>
  <c r="G113" i="3" l="1"/>
  <c r="G114" i="4"/>
  <c r="C115" i="4" s="1"/>
  <c r="D114" i="4"/>
  <c r="N113" i="4"/>
  <c r="L113" i="4"/>
  <c r="M114" i="4"/>
  <c r="O113" i="4"/>
  <c r="Q113" i="4" s="1"/>
  <c r="P113" i="4"/>
  <c r="R113" i="4" s="1"/>
  <c r="F113" i="3"/>
  <c r="B115" i="3"/>
  <c r="E114" i="3"/>
  <c r="D114" i="3"/>
  <c r="C114" i="3"/>
  <c r="A114" i="3"/>
  <c r="B118" i="2"/>
  <c r="E117" i="2"/>
  <c r="D117" i="2"/>
  <c r="F117" i="2" s="1"/>
  <c r="C117" i="2"/>
  <c r="G117" i="2" s="1"/>
  <c r="A117" i="2"/>
  <c r="G114" i="3" l="1"/>
  <c r="F114" i="3"/>
  <c r="L114" i="4"/>
  <c r="M115" i="4"/>
  <c r="P114" i="4"/>
  <c r="O114" i="4"/>
  <c r="N114" i="4"/>
  <c r="G115" i="4"/>
  <c r="C116" i="4" s="1"/>
  <c r="D115" i="4"/>
  <c r="B116" i="3"/>
  <c r="E115" i="3"/>
  <c r="D115" i="3"/>
  <c r="C115" i="3"/>
  <c r="A115" i="3"/>
  <c r="A118" i="2"/>
  <c r="E118" i="2"/>
  <c r="D118" i="2"/>
  <c r="C118" i="2"/>
  <c r="B119" i="2"/>
  <c r="G118" i="2"/>
  <c r="F118" i="2"/>
  <c r="G115" i="3" l="1"/>
  <c r="Q114" i="4"/>
  <c r="R114" i="4"/>
  <c r="G116" i="4"/>
  <c r="C117" i="4" s="1"/>
  <c r="D116" i="4"/>
  <c r="M116" i="4"/>
  <c r="O115" i="4"/>
  <c r="Q115" i="4" s="1"/>
  <c r="N115" i="4"/>
  <c r="R115" i="4" s="1"/>
  <c r="L115" i="4"/>
  <c r="P115" i="4"/>
  <c r="F115" i="3"/>
  <c r="C116" i="3"/>
  <c r="A116" i="3"/>
  <c r="B117" i="3"/>
  <c r="E116" i="3"/>
  <c r="D116" i="3"/>
  <c r="A119" i="2"/>
  <c r="E119" i="2"/>
  <c r="D119" i="2"/>
  <c r="F119" i="2" s="1"/>
  <c r="C119" i="2"/>
  <c r="G119" i="2" s="1"/>
  <c r="B120" i="2"/>
  <c r="G116" i="3" l="1"/>
  <c r="F116" i="3"/>
  <c r="L116" i="4"/>
  <c r="M117" i="4"/>
  <c r="P116" i="4"/>
  <c r="Q116" i="4" s="1"/>
  <c r="O116" i="4"/>
  <c r="N116" i="4"/>
  <c r="G117" i="4"/>
  <c r="C118" i="4" s="1"/>
  <c r="D117" i="4"/>
  <c r="B118" i="3"/>
  <c r="E117" i="3"/>
  <c r="D117" i="3"/>
  <c r="F117" i="3" s="1"/>
  <c r="C117" i="3"/>
  <c r="A117" i="3"/>
  <c r="C120" i="2"/>
  <c r="B121" i="2"/>
  <c r="E120" i="2"/>
  <c r="G120" i="2" s="1"/>
  <c r="D120" i="2"/>
  <c r="F120" i="2" s="1"/>
  <c r="A120" i="2"/>
  <c r="R116" i="4" l="1"/>
  <c r="D118" i="4"/>
  <c r="G118" i="4"/>
  <c r="C119" i="4" s="1"/>
  <c r="P117" i="4"/>
  <c r="O117" i="4"/>
  <c r="Q117" i="4" s="1"/>
  <c r="L117" i="4"/>
  <c r="M118" i="4"/>
  <c r="N117" i="4"/>
  <c r="R117" i="4" s="1"/>
  <c r="G117" i="3"/>
  <c r="C118" i="3" s="1"/>
  <c r="E118" i="3"/>
  <c r="B119" i="3"/>
  <c r="D118" i="3"/>
  <c r="A118" i="3"/>
  <c r="C121" i="2"/>
  <c r="A121" i="2"/>
  <c r="B122" i="2"/>
  <c r="E121" i="2"/>
  <c r="G121" i="2" s="1"/>
  <c r="D121" i="2"/>
  <c r="F118" i="3" l="1"/>
  <c r="G118" i="3"/>
  <c r="G119" i="4"/>
  <c r="C120" i="4" s="1"/>
  <c r="D119" i="4"/>
  <c r="P118" i="4"/>
  <c r="M119" i="4"/>
  <c r="O118" i="4"/>
  <c r="N118" i="4"/>
  <c r="L118" i="4"/>
  <c r="E119" i="3"/>
  <c r="B120" i="3"/>
  <c r="D119" i="3"/>
  <c r="C119" i="3"/>
  <c r="G119" i="3" s="1"/>
  <c r="A119" i="3"/>
  <c r="F121" i="2"/>
  <c r="E122" i="2"/>
  <c r="D122" i="2"/>
  <c r="F122" i="2" s="1"/>
  <c r="C122" i="2"/>
  <c r="G122" i="2" s="1"/>
  <c r="A122" i="2"/>
  <c r="B123" i="2"/>
  <c r="R118" i="4" l="1"/>
  <c r="Q118" i="4"/>
  <c r="G120" i="4"/>
  <c r="C121" i="4" s="1"/>
  <c r="D120" i="4"/>
  <c r="F119" i="3"/>
  <c r="L119" i="4"/>
  <c r="M120" i="4"/>
  <c r="P119" i="4"/>
  <c r="O119" i="4"/>
  <c r="Q119" i="4" s="1"/>
  <c r="N119" i="4"/>
  <c r="R119" i="4" s="1"/>
  <c r="B121" i="3"/>
  <c r="D120" i="3"/>
  <c r="C120" i="3"/>
  <c r="A120" i="3"/>
  <c r="E120" i="3"/>
  <c r="E123" i="2"/>
  <c r="D123" i="2"/>
  <c r="F123" i="2" s="1"/>
  <c r="A123" i="2"/>
  <c r="C123" i="2"/>
  <c r="G123" i="2" s="1"/>
  <c r="B124" i="2"/>
  <c r="G120" i="3" l="1"/>
  <c r="N120" i="4"/>
  <c r="M121" i="4"/>
  <c r="P120" i="4"/>
  <c r="O120" i="4"/>
  <c r="Q120" i="4" s="1"/>
  <c r="R120" i="4"/>
  <c r="L120" i="4"/>
  <c r="D121" i="4"/>
  <c r="G121" i="4"/>
  <c r="C122" i="4" s="1"/>
  <c r="F120" i="3"/>
  <c r="D121" i="3"/>
  <c r="C121" i="3"/>
  <c r="A121" i="3"/>
  <c r="B122" i="3"/>
  <c r="E121" i="3"/>
  <c r="B125" i="2"/>
  <c r="E124" i="2"/>
  <c r="D124" i="2"/>
  <c r="F124" i="2" s="1"/>
  <c r="C124" i="2"/>
  <c r="G124" i="2" s="1"/>
  <c r="A124" i="2"/>
  <c r="G121" i="3" l="1"/>
  <c r="G122" i="4"/>
  <c r="C123" i="4" s="1"/>
  <c r="D122" i="4"/>
  <c r="P121" i="4"/>
  <c r="O121" i="4"/>
  <c r="Q121" i="4" s="1"/>
  <c r="L121" i="4"/>
  <c r="M122" i="4"/>
  <c r="R121" i="4"/>
  <c r="N121" i="4"/>
  <c r="F121" i="3"/>
  <c r="C122" i="3"/>
  <c r="A122" i="3"/>
  <c r="E122" i="3"/>
  <c r="D122" i="3"/>
  <c r="F122" i="3" s="1"/>
  <c r="B123" i="3"/>
  <c r="B126" i="2"/>
  <c r="E125" i="2"/>
  <c r="D125" i="2"/>
  <c r="F125" i="2" s="1"/>
  <c r="C125" i="2"/>
  <c r="G125" i="2" s="1"/>
  <c r="A125" i="2"/>
  <c r="G122" i="3" l="1"/>
  <c r="M123" i="4"/>
  <c r="P122" i="4"/>
  <c r="O122" i="4"/>
  <c r="N122" i="4"/>
  <c r="L122" i="4"/>
  <c r="D123" i="4"/>
  <c r="G123" i="4"/>
  <c r="C124" i="4" s="1"/>
  <c r="E123" i="3"/>
  <c r="D123" i="3"/>
  <c r="B124" i="3"/>
  <c r="C123" i="3"/>
  <c r="A123" i="3"/>
  <c r="B127" i="2"/>
  <c r="D126" i="2"/>
  <c r="C126" i="2"/>
  <c r="E126" i="2"/>
  <c r="A126" i="2"/>
  <c r="G126" i="2"/>
  <c r="F126" i="2"/>
  <c r="R122" i="4" l="1"/>
  <c r="Q122" i="4"/>
  <c r="G123" i="3"/>
  <c r="F123" i="3"/>
  <c r="G124" i="4"/>
  <c r="C125" i="4" s="1"/>
  <c r="D124" i="4"/>
  <c r="N123" i="4"/>
  <c r="M124" i="4"/>
  <c r="O123" i="4"/>
  <c r="L123" i="4"/>
  <c r="P123" i="4"/>
  <c r="B125" i="3"/>
  <c r="E124" i="3"/>
  <c r="D124" i="3"/>
  <c r="C124" i="3"/>
  <c r="A124" i="3"/>
  <c r="B128" i="2"/>
  <c r="E127" i="2"/>
  <c r="D127" i="2"/>
  <c r="F127" i="2" s="1"/>
  <c r="C127" i="2"/>
  <c r="G127" i="2" s="1"/>
  <c r="A127" i="2"/>
  <c r="G124" i="3" l="1"/>
  <c r="Q123" i="4"/>
  <c r="M125" i="4"/>
  <c r="L124" i="4"/>
  <c r="P124" i="4"/>
  <c r="O124" i="4"/>
  <c r="R123" i="4"/>
  <c r="N124" i="4" s="1"/>
  <c r="G125" i="4"/>
  <c r="C126" i="4" s="1"/>
  <c r="D125" i="4"/>
  <c r="F124" i="3"/>
  <c r="B126" i="3"/>
  <c r="E125" i="3"/>
  <c r="D125" i="3"/>
  <c r="C125" i="3"/>
  <c r="A125" i="3"/>
  <c r="B129" i="2"/>
  <c r="E128" i="2"/>
  <c r="D128" i="2"/>
  <c r="C128" i="2"/>
  <c r="A128" i="2"/>
  <c r="F125" i="3" l="1"/>
  <c r="G125" i="3"/>
  <c r="Q124" i="4"/>
  <c r="R124" i="4"/>
  <c r="G126" i="4"/>
  <c r="C127" i="4" s="1"/>
  <c r="D126" i="4"/>
  <c r="P125" i="4"/>
  <c r="O125" i="4"/>
  <c r="Q125" i="4" s="1"/>
  <c r="M126" i="4"/>
  <c r="N125" i="4"/>
  <c r="R125" i="4" s="1"/>
  <c r="L125" i="4"/>
  <c r="B127" i="3"/>
  <c r="E126" i="3"/>
  <c r="C126" i="3"/>
  <c r="D126" i="3"/>
  <c r="A126" i="3"/>
  <c r="G128" i="2"/>
  <c r="F128" i="2"/>
  <c r="D129" i="2"/>
  <c r="B130" i="2"/>
  <c r="A129" i="2"/>
  <c r="E129" i="2"/>
  <c r="F129" i="2" s="1"/>
  <c r="C129" i="2"/>
  <c r="G129" i="2" s="1"/>
  <c r="G126" i="3" l="1"/>
  <c r="P126" i="4"/>
  <c r="L126" i="4"/>
  <c r="M127" i="4"/>
  <c r="N126" i="4"/>
  <c r="R126" i="4"/>
  <c r="O126" i="4"/>
  <c r="Q126" i="4" s="1"/>
  <c r="G127" i="4"/>
  <c r="C128" i="4" s="1"/>
  <c r="D127" i="4"/>
  <c r="F126" i="3"/>
  <c r="B128" i="3"/>
  <c r="E127" i="3"/>
  <c r="D127" i="3"/>
  <c r="C127" i="3"/>
  <c r="A127" i="3"/>
  <c r="D130" i="2"/>
  <c r="B131" i="2"/>
  <c r="C130" i="2"/>
  <c r="E130" i="2"/>
  <c r="F130" i="2" s="1"/>
  <c r="A130" i="2"/>
  <c r="F127" i="3" l="1"/>
  <c r="G127" i="3"/>
  <c r="M128" i="4"/>
  <c r="L127" i="4"/>
  <c r="P127" i="4"/>
  <c r="O127" i="4"/>
  <c r="Q127" i="4" s="1"/>
  <c r="N127" i="4"/>
  <c r="R127" i="4"/>
  <c r="G128" i="4"/>
  <c r="C129" i="4" s="1"/>
  <c r="D128" i="4"/>
  <c r="E128" i="3"/>
  <c r="A128" i="3"/>
  <c r="B129" i="3"/>
  <c r="D128" i="3"/>
  <c r="C128" i="3"/>
  <c r="G130" i="2"/>
  <c r="E131" i="2"/>
  <c r="B132" i="2"/>
  <c r="D131" i="2"/>
  <c r="F131" i="2" s="1"/>
  <c r="C131" i="2"/>
  <c r="G131" i="2" s="1"/>
  <c r="A131" i="2"/>
  <c r="F128" i="3" l="1"/>
  <c r="G128" i="3"/>
  <c r="G129" i="4"/>
  <c r="C130" i="4" s="1"/>
  <c r="D129" i="4"/>
  <c r="P128" i="4"/>
  <c r="O128" i="4"/>
  <c r="Q128" i="4" s="1"/>
  <c r="N128" i="4"/>
  <c r="R128" i="4" s="1"/>
  <c r="M129" i="4"/>
  <c r="L128" i="4"/>
  <c r="A129" i="3"/>
  <c r="E129" i="3"/>
  <c r="D129" i="3"/>
  <c r="C129" i="3"/>
  <c r="B130" i="3"/>
  <c r="D132" i="2"/>
  <c r="A132" i="2"/>
  <c r="B133" i="2"/>
  <c r="E132" i="2"/>
  <c r="C132" i="2"/>
  <c r="G132" i="2" s="1"/>
  <c r="F129" i="3" l="1"/>
  <c r="G129" i="3"/>
  <c r="P129" i="4"/>
  <c r="N129" i="4"/>
  <c r="L129" i="4"/>
  <c r="M130" i="4"/>
  <c r="R129" i="4"/>
  <c r="O129" i="4"/>
  <c r="Q129" i="4" s="1"/>
  <c r="G130" i="4"/>
  <c r="C131" i="4" s="1"/>
  <c r="D130" i="4"/>
  <c r="A130" i="3"/>
  <c r="E130" i="3"/>
  <c r="B131" i="3"/>
  <c r="D130" i="3"/>
  <c r="C130" i="3"/>
  <c r="F132" i="2"/>
  <c r="B134" i="2"/>
  <c r="C133" i="2"/>
  <c r="A133" i="2"/>
  <c r="E133" i="2"/>
  <c r="G133" i="2" s="1"/>
  <c r="D133" i="2"/>
  <c r="F133" i="2" s="1"/>
  <c r="F130" i="3" l="1"/>
  <c r="G130" i="3"/>
  <c r="G131" i="4"/>
  <c r="C132" i="4" s="1"/>
  <c r="D131" i="4"/>
  <c r="L130" i="4"/>
  <c r="O130" i="4"/>
  <c r="Q130" i="4" s="1"/>
  <c r="M131" i="4"/>
  <c r="P130" i="4"/>
  <c r="N130" i="4"/>
  <c r="R130" i="4" s="1"/>
  <c r="D131" i="3"/>
  <c r="B132" i="3"/>
  <c r="E131" i="3"/>
  <c r="C131" i="3"/>
  <c r="A131" i="3"/>
  <c r="A134" i="2"/>
  <c r="E134" i="2"/>
  <c r="D134" i="2"/>
  <c r="F134" i="2" s="1"/>
  <c r="B135" i="2"/>
  <c r="C134" i="2"/>
  <c r="G134" i="2" s="1"/>
  <c r="F131" i="3" l="1"/>
  <c r="G131" i="3"/>
  <c r="O131" i="4"/>
  <c r="M132" i="4"/>
  <c r="N131" i="4"/>
  <c r="L131" i="4"/>
  <c r="P131" i="4"/>
  <c r="Q131" i="4" s="1"/>
  <c r="D132" i="4"/>
  <c r="G132" i="4"/>
  <c r="C133" i="4" s="1"/>
  <c r="A132" i="3"/>
  <c r="B133" i="3"/>
  <c r="E132" i="3"/>
  <c r="D132" i="3"/>
  <c r="C132" i="3"/>
  <c r="A135" i="2"/>
  <c r="B136" i="2"/>
  <c r="E135" i="2"/>
  <c r="D135" i="2"/>
  <c r="F135" i="2" s="1"/>
  <c r="C135" i="2"/>
  <c r="G135" i="2" s="1"/>
  <c r="F132" i="3" l="1"/>
  <c r="G132" i="3"/>
  <c r="R131" i="4"/>
  <c r="G133" i="4"/>
  <c r="D133" i="4"/>
  <c r="L132" i="4"/>
  <c r="M133" i="4"/>
  <c r="P132" i="4"/>
  <c r="O132" i="4"/>
  <c r="Q132" i="4" s="1"/>
  <c r="N132" i="4"/>
  <c r="D133" i="3"/>
  <c r="C133" i="3"/>
  <c r="B134" i="3"/>
  <c r="E133" i="3"/>
  <c r="G133" i="3" s="1"/>
  <c r="A133" i="3"/>
  <c r="C136" i="2"/>
  <c r="E136" i="2"/>
  <c r="G136" i="2" s="1"/>
  <c r="D136" i="2"/>
  <c r="F136" i="2" s="1"/>
  <c r="A136" i="2"/>
  <c r="B137" i="2"/>
  <c r="R132" i="4" l="1"/>
  <c r="L133" i="4"/>
  <c r="M134" i="4"/>
  <c r="P133" i="4"/>
  <c r="O133" i="4"/>
  <c r="Q133" i="4" s="1"/>
  <c r="N133" i="4"/>
  <c r="R133" i="4" s="1"/>
  <c r="B135" i="3"/>
  <c r="E134" i="3"/>
  <c r="D134" i="3"/>
  <c r="C134" i="3"/>
  <c r="G134" i="3" s="1"/>
  <c r="A134" i="3"/>
  <c r="F133" i="3"/>
  <c r="C137" i="2"/>
  <c r="A137" i="2"/>
  <c r="E137" i="2"/>
  <c r="D137" i="2"/>
  <c r="F137" i="2" s="1"/>
  <c r="G137" i="2"/>
  <c r="B138" i="2"/>
  <c r="F134" i="3" l="1"/>
  <c r="N134" i="4"/>
  <c r="M135" i="4"/>
  <c r="R134" i="4"/>
  <c r="Q134" i="4"/>
  <c r="P134" i="4"/>
  <c r="O134" i="4"/>
  <c r="L134" i="4"/>
  <c r="C135" i="3"/>
  <c r="A135" i="3"/>
  <c r="D135" i="3"/>
  <c r="B136" i="3"/>
  <c r="E135" i="3"/>
  <c r="G135" i="3" s="1"/>
  <c r="E138" i="2"/>
  <c r="B139" i="2"/>
  <c r="D138" i="2"/>
  <c r="F138" i="2" s="1"/>
  <c r="C138" i="2"/>
  <c r="G138" i="2" s="1"/>
  <c r="A138" i="2"/>
  <c r="N135" i="4" l="1"/>
  <c r="L135" i="4"/>
  <c r="R135" i="4"/>
  <c r="Q135" i="4"/>
  <c r="P135" i="4"/>
  <c r="M136" i="4"/>
  <c r="O135" i="4"/>
  <c r="F135" i="3"/>
  <c r="C136" i="3"/>
  <c r="A136" i="3"/>
  <c r="E136" i="3"/>
  <c r="G136" i="3" s="1"/>
  <c r="D136" i="3"/>
  <c r="B137" i="3"/>
  <c r="E139" i="2"/>
  <c r="C139" i="2"/>
  <c r="B140" i="2"/>
  <c r="G139" i="2"/>
  <c r="D139" i="2"/>
  <c r="F139" i="2" s="1"/>
  <c r="A139" i="2"/>
  <c r="F136" i="3" l="1"/>
  <c r="P136" i="4"/>
  <c r="M137" i="4"/>
  <c r="R136" i="4"/>
  <c r="Q136" i="4"/>
  <c r="O136" i="4"/>
  <c r="N136" i="4"/>
  <c r="L136" i="4"/>
  <c r="E137" i="3"/>
  <c r="D137" i="3"/>
  <c r="C137" i="3"/>
  <c r="A137" i="3"/>
  <c r="B138" i="3"/>
  <c r="D140" i="2"/>
  <c r="C140" i="2"/>
  <c r="E140" i="2"/>
  <c r="A140" i="2"/>
  <c r="B141" i="2"/>
  <c r="G137" i="3" l="1"/>
  <c r="P137" i="4"/>
  <c r="O137" i="4"/>
  <c r="N137" i="4"/>
  <c r="L137" i="4"/>
  <c r="M138" i="4"/>
  <c r="R137" i="4"/>
  <c r="Q137" i="4"/>
  <c r="F137" i="3"/>
  <c r="C138" i="3"/>
  <c r="B139" i="3"/>
  <c r="E138" i="3"/>
  <c r="D138" i="3"/>
  <c r="A138" i="3"/>
  <c r="G140" i="2"/>
  <c r="F140" i="2"/>
  <c r="E141" i="2"/>
  <c r="A141" i="2"/>
  <c r="B142" i="2"/>
  <c r="C141" i="2"/>
  <c r="G141" i="2" s="1"/>
  <c r="D141" i="2"/>
  <c r="F141" i="2" s="1"/>
  <c r="G138" i="3" l="1"/>
  <c r="R138" i="4"/>
  <c r="O138" i="4"/>
  <c r="N138" i="4"/>
  <c r="L138" i="4"/>
  <c r="M139" i="4"/>
  <c r="Q138" i="4"/>
  <c r="P138" i="4"/>
  <c r="F138" i="3"/>
  <c r="E139" i="3"/>
  <c r="D139" i="3"/>
  <c r="C139" i="3"/>
  <c r="A139" i="3"/>
  <c r="B140" i="3"/>
  <c r="B143" i="2"/>
  <c r="E142" i="2"/>
  <c r="D142" i="2"/>
  <c r="F142" i="2" s="1"/>
  <c r="C142" i="2"/>
  <c r="G142" i="2" s="1"/>
  <c r="A142" i="2"/>
  <c r="G139" i="3" l="1"/>
  <c r="F139" i="3"/>
  <c r="R139" i="4"/>
  <c r="Q139" i="4"/>
  <c r="P139" i="4"/>
  <c r="O139" i="4"/>
  <c r="N139" i="4"/>
  <c r="L139" i="4"/>
  <c r="M140" i="4"/>
  <c r="B141" i="3"/>
  <c r="D140" i="3"/>
  <c r="C140" i="3"/>
  <c r="E140" i="3"/>
  <c r="G140" i="3" s="1"/>
  <c r="A140" i="3"/>
  <c r="B144" i="2"/>
  <c r="C143" i="2"/>
  <c r="A143" i="2"/>
  <c r="E143" i="2"/>
  <c r="D143" i="2"/>
  <c r="F143" i="2" s="1"/>
  <c r="M141" i="4" l="1"/>
  <c r="Q140" i="4"/>
  <c r="P140" i="4"/>
  <c r="O140" i="4"/>
  <c r="N140" i="4"/>
  <c r="L140" i="4"/>
  <c r="R140" i="4"/>
  <c r="F140" i="3"/>
  <c r="E141" i="3"/>
  <c r="B142" i="3"/>
  <c r="D141" i="3"/>
  <c r="C141" i="3"/>
  <c r="A141" i="3"/>
  <c r="G143" i="2"/>
  <c r="E144" i="2"/>
  <c r="D144" i="2"/>
  <c r="F144" i="2" s="1"/>
  <c r="C144" i="2"/>
  <c r="A144" i="2"/>
  <c r="B145" i="2"/>
  <c r="G144" i="2"/>
  <c r="M142" i="4" l="1"/>
  <c r="R141" i="4"/>
  <c r="Q141" i="4"/>
  <c r="P141" i="4"/>
  <c r="O141" i="4"/>
  <c r="N141" i="4"/>
  <c r="L141" i="4"/>
  <c r="G141" i="3"/>
  <c r="C142" i="3" s="1"/>
  <c r="F141" i="3"/>
  <c r="B143" i="3"/>
  <c r="E142" i="3"/>
  <c r="A142" i="3"/>
  <c r="D142" i="3"/>
  <c r="D145" i="2"/>
  <c r="B146" i="2"/>
  <c r="E145" i="2"/>
  <c r="F145" i="2" s="1"/>
  <c r="C145" i="2"/>
  <c r="G145" i="2" s="1"/>
  <c r="A145" i="2"/>
  <c r="F142" i="3" l="1"/>
  <c r="G142" i="3"/>
  <c r="L142" i="4"/>
  <c r="O142" i="4"/>
  <c r="N142" i="4"/>
  <c r="M143" i="4"/>
  <c r="R142" i="4"/>
  <c r="Q142" i="4"/>
  <c r="P142" i="4"/>
  <c r="A143" i="3"/>
  <c r="B144" i="3"/>
  <c r="E143" i="3"/>
  <c r="D143" i="3"/>
  <c r="C143" i="3"/>
  <c r="D146" i="2"/>
  <c r="A146" i="2"/>
  <c r="B147" i="2"/>
  <c r="E146" i="2"/>
  <c r="F146" i="2" s="1"/>
  <c r="C146" i="2"/>
  <c r="O143" i="4" l="1"/>
  <c r="M144" i="4"/>
  <c r="R143" i="4"/>
  <c r="Q143" i="4"/>
  <c r="P143" i="4"/>
  <c r="L143" i="4"/>
  <c r="N143" i="4"/>
  <c r="G143" i="3"/>
  <c r="C144" i="3" s="1"/>
  <c r="F143" i="3"/>
  <c r="E144" i="3"/>
  <c r="D144" i="3"/>
  <c r="A144" i="3"/>
  <c r="B145" i="3"/>
  <c r="G146" i="2"/>
  <c r="B148" i="2"/>
  <c r="E147" i="2"/>
  <c r="D147" i="2"/>
  <c r="F147" i="2" s="1"/>
  <c r="C147" i="2"/>
  <c r="G147" i="2" s="1"/>
  <c r="A147" i="2"/>
  <c r="G144" i="3" l="1"/>
  <c r="O144" i="4"/>
  <c r="N144" i="4"/>
  <c r="L144" i="4"/>
  <c r="M145" i="4"/>
  <c r="Q144" i="4"/>
  <c r="P144" i="4"/>
  <c r="R144" i="4"/>
  <c r="F144" i="3"/>
  <c r="D145" i="3"/>
  <c r="A145" i="3"/>
  <c r="B146" i="3"/>
  <c r="E145" i="3"/>
  <c r="C145" i="3"/>
  <c r="D148" i="2"/>
  <c r="E148" i="2"/>
  <c r="C148" i="2"/>
  <c r="B149" i="2"/>
  <c r="A148" i="2"/>
  <c r="Q145" i="4" l="1"/>
  <c r="M146" i="4"/>
  <c r="P145" i="4"/>
  <c r="O145" i="4"/>
  <c r="N145" i="4"/>
  <c r="L145" i="4"/>
  <c r="R145" i="4"/>
  <c r="G145" i="3"/>
  <c r="F145" i="3"/>
  <c r="A146" i="3"/>
  <c r="B147" i="3"/>
  <c r="E146" i="3"/>
  <c r="D146" i="3"/>
  <c r="C146" i="3"/>
  <c r="G148" i="2"/>
  <c r="F148" i="2"/>
  <c r="A149" i="2"/>
  <c r="C149" i="2"/>
  <c r="B150" i="2"/>
  <c r="E149" i="2"/>
  <c r="G149" i="2" s="1"/>
  <c r="D149" i="2"/>
  <c r="F149" i="2" s="1"/>
  <c r="G146" i="3" l="1"/>
  <c r="C147" i="3" s="1"/>
  <c r="F146" i="3"/>
  <c r="Q146" i="4"/>
  <c r="P146" i="4"/>
  <c r="O146" i="4"/>
  <c r="N146" i="4"/>
  <c r="M147" i="4"/>
  <c r="R146" i="4"/>
  <c r="L146" i="4"/>
  <c r="D147" i="3"/>
  <c r="E147" i="3"/>
  <c r="A147" i="3"/>
  <c r="B148" i="3"/>
  <c r="A150" i="2"/>
  <c r="B151" i="2"/>
  <c r="E150" i="2"/>
  <c r="D150" i="2"/>
  <c r="F150" i="2" s="1"/>
  <c r="C150" i="2"/>
  <c r="G150" i="2" s="1"/>
  <c r="F147" i="3" l="1"/>
  <c r="G147" i="3"/>
  <c r="R147" i="4"/>
  <c r="Q147" i="4"/>
  <c r="P147" i="4"/>
  <c r="O147" i="4"/>
  <c r="L147" i="4"/>
  <c r="N147" i="4"/>
  <c r="M148" i="4"/>
  <c r="A148" i="3"/>
  <c r="E148" i="3"/>
  <c r="D148" i="3"/>
  <c r="C148" i="3"/>
  <c r="B149" i="3"/>
  <c r="A151" i="2"/>
  <c r="E151" i="2"/>
  <c r="D151" i="2"/>
  <c r="F151" i="2" s="1"/>
  <c r="C151" i="2"/>
  <c r="B152" i="2"/>
  <c r="G151" i="2"/>
  <c r="L148" i="4" l="1"/>
  <c r="R148" i="4"/>
  <c r="Q148" i="4"/>
  <c r="P148" i="4"/>
  <c r="O148" i="4"/>
  <c r="N148" i="4"/>
  <c r="M149" i="4"/>
  <c r="G148" i="3"/>
  <c r="C149" i="3" s="1"/>
  <c r="F148" i="3"/>
  <c r="D149" i="3"/>
  <c r="B150" i="3"/>
  <c r="A149" i="3"/>
  <c r="E149" i="3"/>
  <c r="F149" i="3" s="1"/>
  <c r="C152" i="2"/>
  <c r="B153" i="2"/>
  <c r="E152" i="2"/>
  <c r="G152" i="2" s="1"/>
  <c r="D152" i="2"/>
  <c r="F152" i="2" s="1"/>
  <c r="A152" i="2"/>
  <c r="L149" i="4" l="1"/>
  <c r="Q149" i="4"/>
  <c r="P149" i="4"/>
  <c r="O149" i="4"/>
  <c r="N149" i="4"/>
  <c r="M150" i="4"/>
  <c r="R149" i="4"/>
  <c r="G149" i="3"/>
  <c r="C150" i="3" s="1"/>
  <c r="A150" i="3"/>
  <c r="B151" i="3"/>
  <c r="E150" i="3"/>
  <c r="D150" i="3"/>
  <c r="C153" i="2"/>
  <c r="A153" i="2"/>
  <c r="B154" i="2"/>
  <c r="E153" i="2"/>
  <c r="G153" i="2" s="1"/>
  <c r="D153" i="2"/>
  <c r="F153" i="2" s="1"/>
  <c r="N150" i="4" l="1"/>
  <c r="M151" i="4"/>
  <c r="R150" i="4"/>
  <c r="Q150" i="4"/>
  <c r="P150" i="4"/>
  <c r="O150" i="4"/>
  <c r="L150" i="4"/>
  <c r="G150" i="3"/>
  <c r="C151" i="3" s="1"/>
  <c r="F150" i="3"/>
  <c r="E151" i="3"/>
  <c r="D151" i="3"/>
  <c r="A151" i="3"/>
  <c r="B152" i="3"/>
  <c r="E154" i="2"/>
  <c r="B155" i="2"/>
  <c r="D154" i="2"/>
  <c r="F154" i="2" s="1"/>
  <c r="C154" i="2"/>
  <c r="A154" i="2"/>
  <c r="G154" i="2"/>
  <c r="G151" i="3" l="1"/>
  <c r="F151" i="3"/>
  <c r="N151" i="4"/>
  <c r="L151" i="4"/>
  <c r="M152" i="4"/>
  <c r="R151" i="4"/>
  <c r="Q151" i="4"/>
  <c r="O151" i="4"/>
  <c r="P151" i="4"/>
  <c r="D152" i="3"/>
  <c r="C152" i="3"/>
  <c r="E152" i="3"/>
  <c r="G152" i="3" s="1"/>
  <c r="A152" i="3"/>
  <c r="B153" i="3"/>
  <c r="E155" i="2"/>
  <c r="C155" i="2"/>
  <c r="A155" i="2"/>
  <c r="B156" i="2"/>
  <c r="G155" i="2"/>
  <c r="D155" i="2"/>
  <c r="F155" i="2" s="1"/>
  <c r="P152" i="4" l="1"/>
  <c r="M153" i="4"/>
  <c r="R152" i="4"/>
  <c r="Q152" i="4"/>
  <c r="O152" i="4"/>
  <c r="L152" i="4"/>
  <c r="N152" i="4"/>
  <c r="F152" i="3"/>
  <c r="E153" i="3"/>
  <c r="D153" i="3"/>
  <c r="A153" i="3"/>
  <c r="B154" i="3"/>
  <c r="C153" i="3"/>
  <c r="B157" i="2"/>
  <c r="E156" i="2"/>
  <c r="D156" i="2"/>
  <c r="F156" i="2" s="1"/>
  <c r="C156" i="2"/>
  <c r="G156" i="2" s="1"/>
  <c r="A156" i="2"/>
  <c r="P153" i="4" l="1"/>
  <c r="O153" i="4"/>
  <c r="N153" i="4"/>
  <c r="L153" i="4"/>
  <c r="R153" i="4"/>
  <c r="Q153" i="4"/>
  <c r="M154" i="4"/>
  <c r="G153" i="3"/>
  <c r="C154" i="3" s="1"/>
  <c r="F153" i="3"/>
  <c r="E154" i="3"/>
  <c r="D154" i="3"/>
  <c r="A154" i="3"/>
  <c r="B155" i="3"/>
  <c r="E157" i="2"/>
  <c r="D157" i="2"/>
  <c r="F157" i="2" s="1"/>
  <c r="C157" i="2"/>
  <c r="G157" i="2" s="1"/>
  <c r="B158" i="2"/>
  <c r="A157" i="2"/>
  <c r="F154" i="3" l="1"/>
  <c r="R154" i="4"/>
  <c r="M155" i="4"/>
  <c r="L154" i="4"/>
  <c r="Q154" i="4"/>
  <c r="P154" i="4"/>
  <c r="O154" i="4"/>
  <c r="N154" i="4"/>
  <c r="G154" i="3"/>
  <c r="B156" i="3"/>
  <c r="E155" i="3"/>
  <c r="D155" i="3"/>
  <c r="C155" i="3"/>
  <c r="A155" i="3"/>
  <c r="B159" i="2"/>
  <c r="C158" i="2"/>
  <c r="A158" i="2"/>
  <c r="D158" i="2"/>
  <c r="E158" i="2"/>
  <c r="G158" i="2" s="1"/>
  <c r="F155" i="3" l="1"/>
  <c r="G155" i="3"/>
  <c r="R155" i="4"/>
  <c r="Q155" i="4"/>
  <c r="P155" i="4"/>
  <c r="O155" i="4"/>
  <c r="N155" i="4"/>
  <c r="M156" i="4"/>
  <c r="L155" i="4"/>
  <c r="B157" i="3"/>
  <c r="E156" i="3"/>
  <c r="D156" i="3"/>
  <c r="C156" i="3"/>
  <c r="A156" i="3"/>
  <c r="F158" i="2"/>
  <c r="B160" i="2"/>
  <c r="E159" i="2"/>
  <c r="D159" i="2"/>
  <c r="C159" i="2"/>
  <c r="G159" i="2" s="1"/>
  <c r="A159" i="2"/>
  <c r="M157" i="4" l="1"/>
  <c r="R156" i="4"/>
  <c r="Q156" i="4"/>
  <c r="O156" i="4"/>
  <c r="N156" i="4"/>
  <c r="L156" i="4"/>
  <c r="P156" i="4"/>
  <c r="G156" i="3"/>
  <c r="F156" i="3"/>
  <c r="C157" i="3"/>
  <c r="A157" i="3"/>
  <c r="B158" i="3"/>
  <c r="E157" i="3"/>
  <c r="D157" i="3"/>
  <c r="F159" i="2"/>
  <c r="B161" i="2"/>
  <c r="E160" i="2"/>
  <c r="D160" i="2"/>
  <c r="F160" i="2" s="1"/>
  <c r="C160" i="2"/>
  <c r="G160" i="2" s="1"/>
  <c r="A160" i="2"/>
  <c r="F157" i="3" l="1"/>
  <c r="M158" i="4"/>
  <c r="R157" i="4"/>
  <c r="Q157" i="4"/>
  <c r="P157" i="4"/>
  <c r="O157" i="4"/>
  <c r="N157" i="4"/>
  <c r="L157" i="4"/>
  <c r="G157" i="3"/>
  <c r="C158" i="3" s="1"/>
  <c r="B159" i="3"/>
  <c r="E158" i="3"/>
  <c r="D158" i="3"/>
  <c r="A158" i="3"/>
  <c r="D161" i="2"/>
  <c r="B162" i="2"/>
  <c r="C161" i="2"/>
  <c r="A161" i="2"/>
  <c r="E161" i="2"/>
  <c r="F161" i="2" s="1"/>
  <c r="F158" i="3" l="1"/>
  <c r="L158" i="4"/>
  <c r="N158" i="4"/>
  <c r="R158" i="4"/>
  <c r="Q158" i="4"/>
  <c r="P158" i="4"/>
  <c r="M159" i="4"/>
  <c r="O158" i="4"/>
  <c r="G158" i="3"/>
  <c r="C159" i="3" s="1"/>
  <c r="B160" i="3"/>
  <c r="E159" i="3"/>
  <c r="D159" i="3"/>
  <c r="A159" i="3"/>
  <c r="G161" i="2"/>
  <c r="D162" i="2"/>
  <c r="A162" i="2"/>
  <c r="E162" i="2"/>
  <c r="C162" i="2"/>
  <c r="G162" i="2" s="1"/>
  <c r="B163" i="2"/>
  <c r="F159" i="3" l="1"/>
  <c r="G159" i="3"/>
  <c r="O159" i="4"/>
  <c r="M160" i="4"/>
  <c r="R159" i="4"/>
  <c r="Q159" i="4"/>
  <c r="P159" i="4"/>
  <c r="N159" i="4"/>
  <c r="L159" i="4"/>
  <c r="E160" i="3"/>
  <c r="C160" i="3"/>
  <c r="A160" i="3"/>
  <c r="B161" i="3"/>
  <c r="D160" i="3"/>
  <c r="F162" i="2"/>
  <c r="B164" i="2"/>
  <c r="E163" i="2"/>
  <c r="D163" i="2"/>
  <c r="F163" i="2" s="1"/>
  <c r="C163" i="2"/>
  <c r="G163" i="2" s="1"/>
  <c r="A163" i="2"/>
  <c r="F160" i="3" l="1"/>
  <c r="G160" i="3"/>
  <c r="O160" i="4"/>
  <c r="N160" i="4"/>
  <c r="L160" i="4"/>
  <c r="M161" i="4"/>
  <c r="Q160" i="4"/>
  <c r="P160" i="4"/>
  <c r="R160" i="4"/>
  <c r="B162" i="3"/>
  <c r="E161" i="3"/>
  <c r="D161" i="3"/>
  <c r="F161" i="3" s="1"/>
  <c r="C161" i="3"/>
  <c r="A161" i="3"/>
  <c r="D164" i="2"/>
  <c r="C164" i="2"/>
  <c r="E164" i="2"/>
  <c r="G164" i="2" s="1"/>
  <c r="A164" i="2"/>
  <c r="B165" i="2"/>
  <c r="G161" i="3" l="1"/>
  <c r="Q161" i="4"/>
  <c r="M162" i="4"/>
  <c r="P161" i="4"/>
  <c r="O161" i="4"/>
  <c r="N161" i="4"/>
  <c r="L161" i="4"/>
  <c r="R161" i="4"/>
  <c r="A162" i="3"/>
  <c r="B163" i="3"/>
  <c r="C162" i="3"/>
  <c r="E162" i="3"/>
  <c r="D162" i="3"/>
  <c r="F162" i="3" s="1"/>
  <c r="F164" i="2"/>
  <c r="A165" i="2"/>
  <c r="B166" i="2"/>
  <c r="E165" i="2"/>
  <c r="D165" i="2"/>
  <c r="F165" i="2" s="1"/>
  <c r="C165" i="2"/>
  <c r="G165" i="2" s="1"/>
  <c r="Q162" i="4" l="1"/>
  <c r="P162" i="4"/>
  <c r="O162" i="4"/>
  <c r="N162" i="4"/>
  <c r="L162" i="4"/>
  <c r="M163" i="4"/>
  <c r="R162" i="4"/>
  <c r="G162" i="3"/>
  <c r="C163" i="3" s="1"/>
  <c r="E163" i="3"/>
  <c r="D163" i="3"/>
  <c r="A163" i="3"/>
  <c r="B164" i="3"/>
  <c r="A166" i="2"/>
  <c r="E166" i="2"/>
  <c r="D166" i="2"/>
  <c r="F166" i="2" s="1"/>
  <c r="B167" i="2"/>
  <c r="C166" i="2"/>
  <c r="G166" i="2" s="1"/>
  <c r="G163" i="3" l="1"/>
  <c r="F163" i="3"/>
  <c r="M164" i="4"/>
  <c r="R163" i="4"/>
  <c r="Q163" i="4"/>
  <c r="P163" i="4"/>
  <c r="N163" i="4"/>
  <c r="L163" i="4"/>
  <c r="O163" i="4"/>
  <c r="A164" i="3"/>
  <c r="E164" i="3"/>
  <c r="D164" i="3"/>
  <c r="B165" i="3"/>
  <c r="C164" i="3"/>
  <c r="A167" i="2"/>
  <c r="E167" i="2"/>
  <c r="D167" i="2"/>
  <c r="F167" i="2" s="1"/>
  <c r="C167" i="2"/>
  <c r="G167" i="2" s="1"/>
  <c r="B168" i="2"/>
  <c r="G164" i="3" l="1"/>
  <c r="F164" i="3"/>
  <c r="L164" i="4"/>
  <c r="R164" i="4"/>
  <c r="Q164" i="4"/>
  <c r="P164" i="4"/>
  <c r="O164" i="4"/>
  <c r="N164" i="4"/>
  <c r="M165" i="4"/>
  <c r="D165" i="3"/>
  <c r="E165" i="3"/>
  <c r="C165" i="3"/>
  <c r="A165" i="3"/>
  <c r="B166" i="3"/>
  <c r="C168" i="2"/>
  <c r="A168" i="2"/>
  <c r="B169" i="2"/>
  <c r="D168" i="2"/>
  <c r="E168" i="2"/>
  <c r="G168" i="2" s="1"/>
  <c r="F165" i="3" l="1"/>
  <c r="L165" i="4"/>
  <c r="R165" i="4"/>
  <c r="Q165" i="4"/>
  <c r="P165" i="4"/>
  <c r="O165" i="4"/>
  <c r="N165" i="4"/>
  <c r="M166" i="4"/>
  <c r="G165" i="3"/>
  <c r="C166" i="3" s="1"/>
  <c r="B167" i="3"/>
  <c r="E166" i="3"/>
  <c r="D166" i="3"/>
  <c r="A166" i="3"/>
  <c r="F168" i="2"/>
  <c r="C169" i="2"/>
  <c r="A169" i="2"/>
  <c r="B170" i="2"/>
  <c r="E169" i="2"/>
  <c r="G169" i="2" s="1"/>
  <c r="D169" i="2"/>
  <c r="F169" i="2" s="1"/>
  <c r="G166" i="3" l="1"/>
  <c r="F166" i="3"/>
  <c r="N166" i="4"/>
  <c r="M167" i="4"/>
  <c r="R166" i="4"/>
  <c r="Q166" i="4"/>
  <c r="P166" i="4"/>
  <c r="O166" i="4"/>
  <c r="L166" i="4"/>
  <c r="A167" i="3"/>
  <c r="B168" i="3"/>
  <c r="E167" i="3"/>
  <c r="D167" i="3"/>
  <c r="C167" i="3"/>
  <c r="E170" i="2"/>
  <c r="B171" i="2"/>
  <c r="D170" i="2"/>
  <c r="F170" i="2" s="1"/>
  <c r="C170" i="2"/>
  <c r="G170" i="2" s="1"/>
  <c r="A170" i="2"/>
  <c r="G167" i="3" l="1"/>
  <c r="N167" i="4"/>
  <c r="L167" i="4"/>
  <c r="M168" i="4"/>
  <c r="R167" i="4"/>
  <c r="P167" i="4"/>
  <c r="O167" i="4"/>
  <c r="Q167" i="4"/>
  <c r="F167" i="3"/>
  <c r="D168" i="3"/>
  <c r="C168" i="3"/>
  <c r="A168" i="3"/>
  <c r="B169" i="3"/>
  <c r="E168" i="3"/>
  <c r="G168" i="3" s="1"/>
  <c r="E171" i="2"/>
  <c r="C171" i="2"/>
  <c r="A171" i="2"/>
  <c r="D171" i="2"/>
  <c r="F171" i="2" s="1"/>
  <c r="B172" i="2"/>
  <c r="G171" i="2"/>
  <c r="P168" i="4" l="1"/>
  <c r="M169" i="4"/>
  <c r="R168" i="4"/>
  <c r="Q168" i="4"/>
  <c r="N168" i="4"/>
  <c r="L168" i="4"/>
  <c r="O168" i="4"/>
  <c r="F168" i="3"/>
  <c r="E169" i="3"/>
  <c r="D169" i="3"/>
  <c r="C169" i="3"/>
  <c r="A169" i="3"/>
  <c r="B170" i="3"/>
  <c r="D172" i="2"/>
  <c r="C172" i="2"/>
  <c r="A172" i="2"/>
  <c r="B173" i="2"/>
  <c r="E172" i="2"/>
  <c r="F172" i="2" s="1"/>
  <c r="P169" i="4" l="1"/>
  <c r="O169" i="4"/>
  <c r="N169" i="4"/>
  <c r="L169" i="4"/>
  <c r="M170" i="4"/>
  <c r="R169" i="4"/>
  <c r="Q169" i="4"/>
  <c r="G169" i="3"/>
  <c r="F169" i="3"/>
  <c r="C170" i="3"/>
  <c r="B171" i="3"/>
  <c r="E170" i="3"/>
  <c r="G170" i="3" s="1"/>
  <c r="D170" i="3"/>
  <c r="A170" i="3"/>
  <c r="G172" i="2"/>
  <c r="E173" i="2"/>
  <c r="D173" i="2"/>
  <c r="F173" i="2" s="1"/>
  <c r="C173" i="2"/>
  <c r="G173" i="2" s="1"/>
  <c r="B174" i="2"/>
  <c r="A173" i="2"/>
  <c r="R170" i="4" l="1"/>
  <c r="M171" i="4"/>
  <c r="L170" i="4"/>
  <c r="Q170" i="4"/>
  <c r="P170" i="4"/>
  <c r="O170" i="4"/>
  <c r="N170" i="4"/>
  <c r="F170" i="3"/>
  <c r="E171" i="3"/>
  <c r="D171" i="3"/>
  <c r="C171" i="3"/>
  <c r="A171" i="3"/>
  <c r="B172" i="3"/>
  <c r="B175" i="2"/>
  <c r="E174" i="2"/>
  <c r="D174" i="2"/>
  <c r="F174" i="2" s="1"/>
  <c r="C174" i="2"/>
  <c r="G174" i="2"/>
  <c r="A174" i="2"/>
  <c r="G171" i="3" l="1"/>
  <c r="R171" i="4"/>
  <c r="Q171" i="4"/>
  <c r="P171" i="4"/>
  <c r="O171" i="4"/>
  <c r="N171" i="4"/>
  <c r="M172" i="4"/>
  <c r="L171" i="4"/>
  <c r="F171" i="3"/>
  <c r="B173" i="3"/>
  <c r="E172" i="3"/>
  <c r="D172" i="3"/>
  <c r="C172" i="3"/>
  <c r="A172" i="3"/>
  <c r="B176" i="2"/>
  <c r="E175" i="2"/>
  <c r="D175" i="2"/>
  <c r="F175" i="2" s="1"/>
  <c r="C175" i="2"/>
  <c r="G175" i="2" s="1"/>
  <c r="A175" i="2"/>
  <c r="G172" i="3" l="1"/>
  <c r="C173" i="3" s="1"/>
  <c r="F172" i="3"/>
  <c r="M173" i="4"/>
  <c r="R172" i="4"/>
  <c r="P172" i="4"/>
  <c r="O172" i="4"/>
  <c r="N172" i="4"/>
  <c r="Q172" i="4"/>
  <c r="L172" i="4"/>
  <c r="A173" i="3"/>
  <c r="B174" i="3"/>
  <c r="E173" i="3"/>
  <c r="D173" i="3"/>
  <c r="B177" i="2"/>
  <c r="E176" i="2"/>
  <c r="D176" i="2"/>
  <c r="F176" i="2" s="1"/>
  <c r="C176" i="2"/>
  <c r="G176" i="2" s="1"/>
  <c r="A176" i="2"/>
  <c r="G173" i="3" l="1"/>
  <c r="F173" i="3"/>
  <c r="M174" i="4"/>
  <c r="R173" i="4"/>
  <c r="Q173" i="4"/>
  <c r="P173" i="4"/>
  <c r="O173" i="4"/>
  <c r="N173" i="4"/>
  <c r="L173" i="4"/>
  <c r="B175" i="3"/>
  <c r="E174" i="3"/>
  <c r="D174" i="3"/>
  <c r="C174" i="3"/>
  <c r="A174" i="3"/>
  <c r="D177" i="2"/>
  <c r="B178" i="2"/>
  <c r="E177" i="2"/>
  <c r="F177" i="2" s="1"/>
  <c r="C177" i="2"/>
  <c r="A177" i="2"/>
  <c r="F174" i="3" l="1"/>
  <c r="L174" i="4"/>
  <c r="O174" i="4"/>
  <c r="N174" i="4"/>
  <c r="M175" i="4"/>
  <c r="R174" i="4"/>
  <c r="Q174" i="4"/>
  <c r="P174" i="4"/>
  <c r="G174" i="3"/>
  <c r="E175" i="3"/>
  <c r="D175" i="3"/>
  <c r="C175" i="3"/>
  <c r="A175" i="3"/>
  <c r="B176" i="3"/>
  <c r="G177" i="2"/>
  <c r="D178" i="2"/>
  <c r="A178" i="2"/>
  <c r="C178" i="2"/>
  <c r="B179" i="2"/>
  <c r="E178" i="2"/>
  <c r="F178" i="2"/>
  <c r="G175" i="3" l="1"/>
  <c r="F175" i="3"/>
  <c r="O175" i="4"/>
  <c r="M176" i="4"/>
  <c r="R175" i="4"/>
  <c r="Q175" i="4"/>
  <c r="P175" i="4"/>
  <c r="L175" i="4"/>
  <c r="N175" i="4"/>
  <c r="E176" i="3"/>
  <c r="B177" i="3"/>
  <c r="D176" i="3"/>
  <c r="C176" i="3"/>
  <c r="A176" i="3"/>
  <c r="G178" i="2"/>
  <c r="B180" i="2"/>
  <c r="E179" i="2"/>
  <c r="D179" i="2"/>
  <c r="F179" i="2" s="1"/>
  <c r="C179" i="2"/>
  <c r="G179" i="2" s="1"/>
  <c r="A179" i="2"/>
  <c r="F176" i="3" l="1"/>
  <c r="G176" i="3"/>
  <c r="O176" i="4"/>
  <c r="N176" i="4"/>
  <c r="L176" i="4"/>
  <c r="M177" i="4"/>
  <c r="R176" i="4"/>
  <c r="Q176" i="4"/>
  <c r="P176" i="4"/>
  <c r="B178" i="3"/>
  <c r="E177" i="3"/>
  <c r="D177" i="3"/>
  <c r="C177" i="3"/>
  <c r="A177" i="3"/>
  <c r="D180" i="2"/>
  <c r="C180" i="2"/>
  <c r="B181" i="2"/>
  <c r="E180" i="2"/>
  <c r="G180" i="2" s="1"/>
  <c r="A180" i="2"/>
  <c r="Q177" i="4" l="1"/>
  <c r="M178" i="4"/>
  <c r="R177" i="4"/>
  <c r="P177" i="4"/>
  <c r="O177" i="4"/>
  <c r="N177" i="4"/>
  <c r="L177" i="4"/>
  <c r="F177" i="3"/>
  <c r="G177" i="3"/>
  <c r="C178" i="3" s="1"/>
  <c r="A178" i="3"/>
  <c r="B179" i="3"/>
  <c r="E178" i="3"/>
  <c r="D178" i="3"/>
  <c r="F180" i="2"/>
  <c r="D181" i="2"/>
  <c r="C181" i="2"/>
  <c r="A181" i="2"/>
  <c r="B182" i="2"/>
  <c r="E181" i="2"/>
  <c r="F181" i="2" s="1"/>
  <c r="Q178" i="4" l="1"/>
  <c r="P178" i="4"/>
  <c r="O178" i="4"/>
  <c r="N178" i="4"/>
  <c r="L178" i="4"/>
  <c r="M179" i="4"/>
  <c r="R178" i="4"/>
  <c r="G178" i="3"/>
  <c r="F178" i="3"/>
  <c r="E179" i="3"/>
  <c r="D179" i="3"/>
  <c r="C179" i="3"/>
  <c r="A179" i="3"/>
  <c r="B180" i="3"/>
  <c r="G181" i="2"/>
  <c r="A182" i="2"/>
  <c r="E182" i="2"/>
  <c r="D182" i="2"/>
  <c r="F182" i="2" s="1"/>
  <c r="B183" i="2"/>
  <c r="C182" i="2"/>
  <c r="G182" i="2" s="1"/>
  <c r="G179" i="3" l="1"/>
  <c r="F179" i="3"/>
  <c r="M180" i="4"/>
  <c r="R179" i="4"/>
  <c r="Q179" i="4"/>
  <c r="O179" i="4"/>
  <c r="N179" i="4"/>
  <c r="L179" i="4"/>
  <c r="P179" i="4"/>
  <c r="A180" i="3"/>
  <c r="E180" i="3"/>
  <c r="D180" i="3"/>
  <c r="B181" i="3"/>
  <c r="C180" i="3"/>
  <c r="A183" i="2"/>
  <c r="B184" i="2"/>
  <c r="E183" i="2"/>
  <c r="D183" i="2"/>
  <c r="F183" i="2" s="1"/>
  <c r="C183" i="2"/>
  <c r="G183" i="2" s="1"/>
  <c r="G180" i="3" l="1"/>
  <c r="F180" i="3"/>
  <c r="L180" i="4"/>
  <c r="R180" i="4"/>
  <c r="Q180" i="4"/>
  <c r="P180" i="4"/>
  <c r="O180" i="4"/>
  <c r="N180" i="4"/>
  <c r="M181" i="4"/>
  <c r="D181" i="3"/>
  <c r="E181" i="3"/>
  <c r="C181" i="3"/>
  <c r="A181" i="3"/>
  <c r="B182" i="3"/>
  <c r="C184" i="2"/>
  <c r="E184" i="2"/>
  <c r="G184" i="2" s="1"/>
  <c r="D184" i="2"/>
  <c r="F184" i="2" s="1"/>
  <c r="A184" i="2"/>
  <c r="B185" i="2"/>
  <c r="F181" i="3" l="1"/>
  <c r="L181" i="4"/>
  <c r="R181" i="4"/>
  <c r="Q181" i="4"/>
  <c r="P181" i="4"/>
  <c r="O181" i="4"/>
  <c r="M182" i="4"/>
  <c r="N181" i="4"/>
  <c r="G181" i="3"/>
  <c r="C182" i="3" s="1"/>
  <c r="B183" i="3"/>
  <c r="E182" i="3"/>
  <c r="D182" i="3"/>
  <c r="A182" i="3"/>
  <c r="C185" i="2"/>
  <c r="A185" i="2"/>
  <c r="B186" i="2"/>
  <c r="E185" i="2"/>
  <c r="G185" i="2" s="1"/>
  <c r="D185" i="2"/>
  <c r="F185" i="2" s="1"/>
  <c r="F182" i="3" l="1"/>
  <c r="G182" i="3"/>
  <c r="N182" i="4"/>
  <c r="M183" i="4"/>
  <c r="R182" i="4"/>
  <c r="Q182" i="4"/>
  <c r="P182" i="4"/>
  <c r="L182" i="4"/>
  <c r="O182" i="4"/>
  <c r="A183" i="3"/>
  <c r="B184" i="3"/>
  <c r="E183" i="3"/>
  <c r="D183" i="3"/>
  <c r="C183" i="3"/>
  <c r="E186" i="2"/>
  <c r="B187" i="2"/>
  <c r="D186" i="2"/>
  <c r="C186" i="2"/>
  <c r="A186" i="2"/>
  <c r="G186" i="2"/>
  <c r="F186" i="2"/>
  <c r="F183" i="3" l="1"/>
  <c r="N183" i="4"/>
  <c r="L183" i="4"/>
  <c r="M184" i="4"/>
  <c r="Q183" i="4"/>
  <c r="P183" i="4"/>
  <c r="O183" i="4"/>
  <c r="R183" i="4"/>
  <c r="G183" i="3"/>
  <c r="D184" i="3"/>
  <c r="C184" i="3"/>
  <c r="A184" i="3"/>
  <c r="B185" i="3"/>
  <c r="E184" i="3"/>
  <c r="G184" i="3" s="1"/>
  <c r="E187" i="2"/>
  <c r="C187" i="2"/>
  <c r="A187" i="2"/>
  <c r="B188" i="2"/>
  <c r="G187" i="2"/>
  <c r="D187" i="2"/>
  <c r="F187" i="2" s="1"/>
  <c r="P184" i="4" l="1"/>
  <c r="M185" i="4"/>
  <c r="R184" i="4"/>
  <c r="O184" i="4"/>
  <c r="N184" i="4"/>
  <c r="L184" i="4"/>
  <c r="Q184" i="4"/>
  <c r="F184" i="3"/>
  <c r="E185" i="3"/>
  <c r="D185" i="3"/>
  <c r="C185" i="3"/>
  <c r="A185" i="3"/>
  <c r="B186" i="3"/>
  <c r="A188" i="2"/>
  <c r="B189" i="2"/>
  <c r="E188" i="2"/>
  <c r="D188" i="2"/>
  <c r="F188" i="2" s="1"/>
  <c r="C188" i="2"/>
  <c r="G188" i="2" s="1"/>
  <c r="F185" i="3" l="1"/>
  <c r="P185" i="4"/>
  <c r="Q185" i="4"/>
  <c r="O185" i="4"/>
  <c r="N185" i="4"/>
  <c r="L185" i="4"/>
  <c r="M186" i="4"/>
  <c r="R185" i="4"/>
  <c r="G185" i="3"/>
  <c r="C186" i="3" s="1"/>
  <c r="B187" i="3"/>
  <c r="E186" i="3"/>
  <c r="D186" i="3"/>
  <c r="A186" i="3"/>
  <c r="E189" i="2"/>
  <c r="D189" i="2"/>
  <c r="C189" i="2"/>
  <c r="G189" i="2" s="1"/>
  <c r="B190" i="2"/>
  <c r="F189" i="2"/>
  <c r="A189" i="2"/>
  <c r="G186" i="3" l="1"/>
  <c r="F186" i="3"/>
  <c r="O186" i="4"/>
  <c r="N186" i="4"/>
  <c r="L186" i="4"/>
  <c r="M187" i="4"/>
  <c r="R186" i="4"/>
  <c r="Q186" i="4"/>
  <c r="P186" i="4"/>
  <c r="E187" i="3"/>
  <c r="D187" i="3"/>
  <c r="C187" i="3"/>
  <c r="A187" i="3"/>
  <c r="B188" i="3"/>
  <c r="B191" i="2"/>
  <c r="E190" i="2"/>
  <c r="D190" i="2"/>
  <c r="F190" i="2" s="1"/>
  <c r="C190" i="2"/>
  <c r="G190" i="2" s="1"/>
  <c r="A190" i="2"/>
  <c r="G187" i="3" l="1"/>
  <c r="F187" i="3"/>
  <c r="R187" i="4"/>
  <c r="L187" i="4"/>
  <c r="M188" i="4"/>
  <c r="Q187" i="4"/>
  <c r="P187" i="4"/>
  <c r="O187" i="4"/>
  <c r="N187" i="4"/>
  <c r="B189" i="3"/>
  <c r="E188" i="3"/>
  <c r="D188" i="3"/>
  <c r="C188" i="3"/>
  <c r="A188" i="3"/>
  <c r="B192" i="2"/>
  <c r="E191" i="2"/>
  <c r="C191" i="2"/>
  <c r="A191" i="2"/>
  <c r="D191" i="2"/>
  <c r="F191" i="2" s="1"/>
  <c r="F188" i="3" l="1"/>
  <c r="G188" i="3"/>
  <c r="L188" i="4"/>
  <c r="R188" i="4"/>
  <c r="Q188" i="4"/>
  <c r="P188" i="4"/>
  <c r="N188" i="4"/>
  <c r="M189" i="4"/>
  <c r="O188" i="4"/>
  <c r="C189" i="3"/>
  <c r="A189" i="3"/>
  <c r="B190" i="3"/>
  <c r="E189" i="3"/>
  <c r="G189" i="3" s="1"/>
  <c r="D189" i="3"/>
  <c r="G191" i="2"/>
  <c r="E192" i="2"/>
  <c r="D192" i="2"/>
  <c r="F192" i="2" s="1"/>
  <c r="C192" i="2"/>
  <c r="A192" i="2"/>
  <c r="B193" i="2"/>
  <c r="G192" i="2"/>
  <c r="F189" i="3" l="1"/>
  <c r="M190" i="4"/>
  <c r="O189" i="4"/>
  <c r="R189" i="4"/>
  <c r="Q189" i="4"/>
  <c r="P189" i="4"/>
  <c r="N189" i="4"/>
  <c r="L189" i="4"/>
  <c r="B191" i="3"/>
  <c r="E190" i="3"/>
  <c r="D190" i="3"/>
  <c r="C190" i="3"/>
  <c r="A190" i="3"/>
  <c r="D193" i="2"/>
  <c r="B194" i="2"/>
  <c r="E193" i="2"/>
  <c r="F193" i="2" s="1"/>
  <c r="C193" i="2"/>
  <c r="G193" i="2" s="1"/>
  <c r="A193" i="2"/>
  <c r="G190" i="3" l="1"/>
  <c r="F190" i="3"/>
  <c r="P190" i="4"/>
  <c r="O190" i="4"/>
  <c r="N190" i="4"/>
  <c r="L190" i="4"/>
  <c r="R190" i="4"/>
  <c r="Q190" i="4"/>
  <c r="M191" i="4"/>
  <c r="E191" i="3"/>
  <c r="D191" i="3"/>
  <c r="C191" i="3"/>
  <c r="A191" i="3"/>
  <c r="B192" i="3"/>
  <c r="D194" i="2"/>
  <c r="A194" i="2"/>
  <c r="E194" i="2"/>
  <c r="F194" i="2" s="1"/>
  <c r="C194" i="2"/>
  <c r="B195" i="2"/>
  <c r="G191" i="3" l="1"/>
  <c r="F191" i="3"/>
  <c r="R191" i="4"/>
  <c r="M192" i="4"/>
  <c r="L191" i="4"/>
  <c r="Q191" i="4"/>
  <c r="P191" i="4"/>
  <c r="O191" i="4"/>
  <c r="N191" i="4"/>
  <c r="E192" i="3"/>
  <c r="B193" i="3"/>
  <c r="D192" i="3"/>
  <c r="F192" i="3" s="1"/>
  <c r="C192" i="3"/>
  <c r="A192" i="3"/>
  <c r="G194" i="2"/>
  <c r="B196" i="2"/>
  <c r="E195" i="2"/>
  <c r="D195" i="2"/>
  <c r="F195" i="2" s="1"/>
  <c r="C195" i="2"/>
  <c r="G195" i="2" s="1"/>
  <c r="A195" i="2"/>
  <c r="G192" i="3" l="1"/>
  <c r="O192" i="4"/>
  <c r="R192" i="4"/>
  <c r="Q192" i="4"/>
  <c r="P192" i="4"/>
  <c r="N192" i="4"/>
  <c r="M193" i="4"/>
  <c r="L192" i="4"/>
  <c r="B194" i="3"/>
  <c r="E193" i="3"/>
  <c r="D193" i="3"/>
  <c r="C193" i="3"/>
  <c r="A193" i="3"/>
  <c r="D196" i="2"/>
  <c r="C196" i="2"/>
  <c r="A196" i="2"/>
  <c r="B197" i="2"/>
  <c r="E196" i="2"/>
  <c r="G196" i="2" s="1"/>
  <c r="G193" i="3" l="1"/>
  <c r="F193" i="3"/>
  <c r="L193" i="4"/>
  <c r="M194" i="4"/>
  <c r="R193" i="4"/>
  <c r="P193" i="4"/>
  <c r="O193" i="4"/>
  <c r="N193" i="4"/>
  <c r="Q193" i="4"/>
  <c r="A194" i="3"/>
  <c r="B195" i="3"/>
  <c r="E194" i="3"/>
  <c r="D194" i="3"/>
  <c r="C194" i="3"/>
  <c r="F196" i="2"/>
  <c r="B198" i="2"/>
  <c r="E197" i="2"/>
  <c r="D197" i="2"/>
  <c r="F197" i="2" s="1"/>
  <c r="C197" i="2"/>
  <c r="G197" i="2" s="1"/>
  <c r="A197" i="2"/>
  <c r="F194" i="3" l="1"/>
  <c r="G194" i="3"/>
  <c r="Q194" i="4"/>
  <c r="N194" i="4"/>
  <c r="M195" i="4"/>
  <c r="R194" i="4"/>
  <c r="P194" i="4"/>
  <c r="O194" i="4"/>
  <c r="L194" i="4"/>
  <c r="E195" i="3"/>
  <c r="D195" i="3"/>
  <c r="C195" i="3"/>
  <c r="A195" i="3"/>
  <c r="B196" i="3"/>
  <c r="A198" i="2"/>
  <c r="E198" i="2"/>
  <c r="D198" i="2"/>
  <c r="F198" i="2" s="1"/>
  <c r="B199" i="2"/>
  <c r="C198" i="2"/>
  <c r="G198" i="2" s="1"/>
  <c r="G195" i="3" l="1"/>
  <c r="F195" i="3"/>
  <c r="O195" i="4"/>
  <c r="N195" i="4"/>
  <c r="L195" i="4"/>
  <c r="P195" i="4"/>
  <c r="M196" i="4"/>
  <c r="R195" i="4"/>
  <c r="Q195" i="4"/>
  <c r="A196" i="3"/>
  <c r="E196" i="3"/>
  <c r="D196" i="3"/>
  <c r="F196" i="3" s="1"/>
  <c r="B197" i="3"/>
  <c r="C196" i="3"/>
  <c r="G196" i="3" s="1"/>
  <c r="A199" i="2"/>
  <c r="E199" i="2"/>
  <c r="D199" i="2"/>
  <c r="C199" i="2"/>
  <c r="B200" i="2"/>
  <c r="G199" i="2"/>
  <c r="F199" i="2"/>
  <c r="Q196" i="4" l="1"/>
  <c r="M197" i="4"/>
  <c r="R196" i="4"/>
  <c r="P196" i="4"/>
  <c r="N196" i="4"/>
  <c r="L196" i="4"/>
  <c r="O196" i="4"/>
  <c r="D197" i="3"/>
  <c r="C197" i="3"/>
  <c r="A197" i="3"/>
  <c r="B198" i="3"/>
  <c r="E197" i="3"/>
  <c r="C200" i="2"/>
  <c r="B201" i="2"/>
  <c r="E200" i="2"/>
  <c r="G200" i="2" s="1"/>
  <c r="D200" i="2"/>
  <c r="F200" i="2" s="1"/>
  <c r="A200" i="2"/>
  <c r="F197" i="3" l="1"/>
  <c r="L197" i="4"/>
  <c r="R197" i="4"/>
  <c r="Q197" i="4"/>
  <c r="P197" i="4"/>
  <c r="O197" i="4"/>
  <c r="N197" i="4"/>
  <c r="M198" i="4"/>
  <c r="G197" i="3"/>
  <c r="B199" i="3"/>
  <c r="E198" i="3"/>
  <c r="D198" i="3"/>
  <c r="F198" i="3" s="1"/>
  <c r="C198" i="3"/>
  <c r="A198" i="3"/>
  <c r="C201" i="2"/>
  <c r="A201" i="2"/>
  <c r="B202" i="2"/>
  <c r="E201" i="2"/>
  <c r="D201" i="2"/>
  <c r="F201" i="2" s="1"/>
  <c r="G201" i="2"/>
  <c r="G198" i="3" l="1"/>
  <c r="M199" i="4"/>
  <c r="R198" i="4"/>
  <c r="Q198" i="4"/>
  <c r="P198" i="4"/>
  <c r="O198" i="4"/>
  <c r="L198" i="4"/>
  <c r="N198" i="4"/>
  <c r="A199" i="3"/>
  <c r="B200" i="3"/>
  <c r="E199" i="3"/>
  <c r="D199" i="3"/>
  <c r="C199" i="3"/>
  <c r="E202" i="2"/>
  <c r="B203" i="2"/>
  <c r="D202" i="2"/>
  <c r="F202" i="2" s="1"/>
  <c r="C202" i="2"/>
  <c r="A202" i="2"/>
  <c r="G202" i="2"/>
  <c r="N199" i="4" l="1"/>
  <c r="M200" i="4"/>
  <c r="R199" i="4"/>
  <c r="Q199" i="4"/>
  <c r="P199" i="4"/>
  <c r="L199" i="4"/>
  <c r="O199" i="4"/>
  <c r="G199" i="3"/>
  <c r="C200" i="3" s="1"/>
  <c r="F199" i="3"/>
  <c r="D200" i="3"/>
  <c r="A200" i="3"/>
  <c r="B201" i="3"/>
  <c r="E200" i="3"/>
  <c r="E203" i="2"/>
  <c r="C203" i="2"/>
  <c r="A203" i="2"/>
  <c r="B204" i="2"/>
  <c r="G203" i="2"/>
  <c r="D203" i="2"/>
  <c r="F203" i="2" s="1"/>
  <c r="G200" i="3" l="1"/>
  <c r="N200" i="4"/>
  <c r="L200" i="4"/>
  <c r="M201" i="4"/>
  <c r="R200" i="4"/>
  <c r="Q200" i="4"/>
  <c r="P200" i="4"/>
  <c r="O200" i="4"/>
  <c r="A201" i="3"/>
  <c r="E201" i="3"/>
  <c r="D201" i="3"/>
  <c r="F201" i="3" s="1"/>
  <c r="C201" i="3"/>
  <c r="B202" i="3"/>
  <c r="F200" i="3"/>
  <c r="B205" i="2"/>
  <c r="E204" i="2"/>
  <c r="D204" i="2"/>
  <c r="F204" i="2" s="1"/>
  <c r="C204" i="2"/>
  <c r="G204" i="2" s="1"/>
  <c r="A204" i="2"/>
  <c r="G201" i="3" l="1"/>
  <c r="P201" i="4"/>
  <c r="Q201" i="4"/>
  <c r="M202" i="4"/>
  <c r="R201" i="4"/>
  <c r="O201" i="4"/>
  <c r="N201" i="4"/>
  <c r="L201" i="4"/>
  <c r="C202" i="3"/>
  <c r="E202" i="3"/>
  <c r="G202" i="3" s="1"/>
  <c r="B203" i="3"/>
  <c r="D202" i="3"/>
  <c r="F202" i="3" s="1"/>
  <c r="A202" i="3"/>
  <c r="E205" i="2"/>
  <c r="D205" i="2"/>
  <c r="F205" i="2" s="1"/>
  <c r="C205" i="2"/>
  <c r="G205" i="2" s="1"/>
  <c r="B206" i="2"/>
  <c r="A205" i="2"/>
  <c r="Q202" i="4" l="1"/>
  <c r="P202" i="4"/>
  <c r="O202" i="4"/>
  <c r="N202" i="4"/>
  <c r="L202" i="4"/>
  <c r="M203" i="4"/>
  <c r="R202" i="4"/>
  <c r="B204" i="3"/>
  <c r="E203" i="3"/>
  <c r="D203" i="3"/>
  <c r="C203" i="3"/>
  <c r="A203" i="3"/>
  <c r="B207" i="2"/>
  <c r="C206" i="2"/>
  <c r="A206" i="2"/>
  <c r="E206" i="2"/>
  <c r="D206" i="2"/>
  <c r="F206" i="2" s="1"/>
  <c r="G203" i="3" l="1"/>
  <c r="F203" i="3"/>
  <c r="R203" i="4"/>
  <c r="M204" i="4"/>
  <c r="P203" i="4"/>
  <c r="O203" i="4"/>
  <c r="N203" i="4"/>
  <c r="L203" i="4"/>
  <c r="Q203" i="4"/>
  <c r="B205" i="3"/>
  <c r="C204" i="3"/>
  <c r="A204" i="3"/>
  <c r="E204" i="3"/>
  <c r="G204" i="3" s="1"/>
  <c r="D204" i="3"/>
  <c r="G206" i="2"/>
  <c r="B208" i="2"/>
  <c r="E207" i="2"/>
  <c r="D207" i="2"/>
  <c r="F207" i="2" s="1"/>
  <c r="C207" i="2"/>
  <c r="A207" i="2"/>
  <c r="F204" i="3" l="1"/>
  <c r="M205" i="4"/>
  <c r="R204" i="4"/>
  <c r="Q204" i="4"/>
  <c r="P204" i="4"/>
  <c r="O204" i="4"/>
  <c r="N204" i="4"/>
  <c r="L204" i="4"/>
  <c r="E205" i="3"/>
  <c r="D205" i="3"/>
  <c r="C205" i="3"/>
  <c r="A205" i="3"/>
  <c r="B206" i="3"/>
  <c r="G207" i="2"/>
  <c r="B209" i="2"/>
  <c r="E208" i="2"/>
  <c r="D208" i="2"/>
  <c r="F208" i="2" s="1"/>
  <c r="C208" i="2"/>
  <c r="A208" i="2"/>
  <c r="G205" i="3" l="1"/>
  <c r="F205" i="3"/>
  <c r="M206" i="4"/>
  <c r="L205" i="4"/>
  <c r="R205" i="4"/>
  <c r="Q205" i="4"/>
  <c r="O205" i="4"/>
  <c r="N205" i="4"/>
  <c r="P205" i="4"/>
  <c r="B207" i="3"/>
  <c r="E206" i="3"/>
  <c r="D206" i="3"/>
  <c r="C206" i="3"/>
  <c r="A206" i="3"/>
  <c r="G208" i="2"/>
  <c r="D209" i="2"/>
  <c r="B210" i="2"/>
  <c r="C209" i="2"/>
  <c r="A209" i="2"/>
  <c r="E209" i="2"/>
  <c r="F209" i="2" s="1"/>
  <c r="G206" i="3" l="1"/>
  <c r="F206" i="3"/>
  <c r="P206" i="4"/>
  <c r="M207" i="4"/>
  <c r="R206" i="4"/>
  <c r="Q206" i="4"/>
  <c r="N206" i="4"/>
  <c r="L206" i="4"/>
  <c r="O206" i="4"/>
  <c r="B208" i="3"/>
  <c r="E207" i="3"/>
  <c r="D207" i="3"/>
  <c r="C207" i="3"/>
  <c r="A207" i="3"/>
  <c r="G209" i="2"/>
  <c r="D210" i="2"/>
  <c r="A210" i="2"/>
  <c r="B211" i="2"/>
  <c r="E210" i="2"/>
  <c r="F210" i="2" s="1"/>
  <c r="C210" i="2"/>
  <c r="G210" i="2" s="1"/>
  <c r="F207" i="3" l="1"/>
  <c r="P207" i="4"/>
  <c r="O207" i="4"/>
  <c r="N207" i="4"/>
  <c r="L207" i="4"/>
  <c r="M208" i="4"/>
  <c r="R207" i="4"/>
  <c r="Q207" i="4"/>
  <c r="G207" i="3"/>
  <c r="C208" i="3" s="1"/>
  <c r="E208" i="3"/>
  <c r="D208" i="3"/>
  <c r="A208" i="3"/>
  <c r="B209" i="3"/>
  <c r="B212" i="2"/>
  <c r="E211" i="2"/>
  <c r="D211" i="2"/>
  <c r="F211" i="2" s="1"/>
  <c r="C211" i="2"/>
  <c r="A211" i="2"/>
  <c r="F208" i="3" l="1"/>
  <c r="G208" i="3"/>
  <c r="O208" i="4"/>
  <c r="P208" i="4"/>
  <c r="N208" i="4"/>
  <c r="L208" i="4"/>
  <c r="M209" i="4"/>
  <c r="R208" i="4"/>
  <c r="Q208" i="4"/>
  <c r="C209" i="3"/>
  <c r="B210" i="3"/>
  <c r="E209" i="3"/>
  <c r="G209" i="3" s="1"/>
  <c r="D209" i="3"/>
  <c r="A209" i="3"/>
  <c r="G211" i="2"/>
  <c r="D212" i="2"/>
  <c r="C212" i="2"/>
  <c r="E212" i="2"/>
  <c r="G212" i="2" s="1"/>
  <c r="A212" i="2"/>
  <c r="B213" i="2"/>
  <c r="F209" i="3" l="1"/>
  <c r="L209" i="4"/>
  <c r="R209" i="4"/>
  <c r="Q209" i="4"/>
  <c r="P209" i="4"/>
  <c r="O209" i="4"/>
  <c r="N209" i="4"/>
  <c r="M210" i="4"/>
  <c r="A210" i="3"/>
  <c r="B211" i="3"/>
  <c r="C210" i="3"/>
  <c r="E210" i="3"/>
  <c r="G210" i="3" s="1"/>
  <c r="D210" i="3"/>
  <c r="F212" i="2"/>
  <c r="A213" i="2"/>
  <c r="B214" i="2"/>
  <c r="D213" i="2"/>
  <c r="C213" i="2"/>
  <c r="E213" i="2"/>
  <c r="F210" i="3" l="1"/>
  <c r="Q210" i="4"/>
  <c r="M211" i="4"/>
  <c r="R210" i="4"/>
  <c r="L210" i="4"/>
  <c r="P210" i="4"/>
  <c r="N210" i="4"/>
  <c r="O210" i="4"/>
  <c r="D211" i="3"/>
  <c r="C211" i="3"/>
  <c r="A211" i="3"/>
  <c r="B212" i="3"/>
  <c r="E211" i="3"/>
  <c r="G213" i="2"/>
  <c r="F213" i="2"/>
  <c r="A214" i="2"/>
  <c r="E214" i="2"/>
  <c r="D214" i="2"/>
  <c r="F214" i="2" s="1"/>
  <c r="B215" i="2"/>
  <c r="C214" i="2"/>
  <c r="G214" i="2" s="1"/>
  <c r="F211" i="3" l="1"/>
  <c r="O211" i="4"/>
  <c r="N211" i="4"/>
  <c r="L211" i="4"/>
  <c r="M212" i="4"/>
  <c r="R211" i="4"/>
  <c r="Q211" i="4"/>
  <c r="P211" i="4"/>
  <c r="G211" i="3"/>
  <c r="C212" i="3" s="1"/>
  <c r="A212" i="3"/>
  <c r="E212" i="3"/>
  <c r="D212" i="3"/>
  <c r="B213" i="3"/>
  <c r="A215" i="2"/>
  <c r="E215" i="2"/>
  <c r="D215" i="2"/>
  <c r="F215" i="2" s="1"/>
  <c r="C215" i="2"/>
  <c r="G215" i="2" s="1"/>
  <c r="B216" i="2"/>
  <c r="G212" i="3" l="1"/>
  <c r="F212" i="3"/>
  <c r="O212" i="4"/>
  <c r="N212" i="4"/>
  <c r="L212" i="4"/>
  <c r="M213" i="4"/>
  <c r="Q212" i="4"/>
  <c r="P212" i="4"/>
  <c r="R212" i="4"/>
  <c r="D213" i="3"/>
  <c r="B214" i="3"/>
  <c r="E213" i="3"/>
  <c r="C213" i="3"/>
  <c r="A213" i="3"/>
  <c r="C216" i="2"/>
  <c r="A216" i="2"/>
  <c r="B217" i="2"/>
  <c r="E216" i="2"/>
  <c r="G216" i="2" s="1"/>
  <c r="D216" i="2"/>
  <c r="F216" i="2" s="1"/>
  <c r="L213" i="4" l="1"/>
  <c r="R213" i="4"/>
  <c r="Q213" i="4"/>
  <c r="P213" i="4"/>
  <c r="O213" i="4"/>
  <c r="N213" i="4"/>
  <c r="M214" i="4"/>
  <c r="F213" i="3"/>
  <c r="G213" i="3"/>
  <c r="C214" i="3" s="1"/>
  <c r="E214" i="3"/>
  <c r="D214" i="3"/>
  <c r="A214" i="3"/>
  <c r="B215" i="3"/>
  <c r="C217" i="2"/>
  <c r="A217" i="2"/>
  <c r="B218" i="2"/>
  <c r="E217" i="2"/>
  <c r="G217" i="2" s="1"/>
  <c r="D217" i="2"/>
  <c r="F217" i="2" s="1"/>
  <c r="G214" i="3" l="1"/>
  <c r="F214" i="3"/>
  <c r="R214" i="4"/>
  <c r="Q214" i="4"/>
  <c r="P214" i="4"/>
  <c r="O214" i="4"/>
  <c r="N214" i="4"/>
  <c r="M215" i="4"/>
  <c r="L214" i="4"/>
  <c r="E215" i="3"/>
  <c r="D215" i="3"/>
  <c r="C215" i="3"/>
  <c r="A215" i="3"/>
  <c r="B216" i="3"/>
  <c r="E218" i="2"/>
  <c r="B219" i="2"/>
  <c r="D218" i="2"/>
  <c r="F218" i="2" s="1"/>
  <c r="C218" i="2"/>
  <c r="G218" i="2" s="1"/>
  <c r="A218" i="2"/>
  <c r="G215" i="3" l="1"/>
  <c r="F215" i="3"/>
  <c r="N215" i="4"/>
  <c r="M216" i="4"/>
  <c r="R215" i="4"/>
  <c r="Q215" i="4"/>
  <c r="O215" i="4"/>
  <c r="L215" i="4"/>
  <c r="P215" i="4"/>
  <c r="C216" i="3"/>
  <c r="D216" i="3"/>
  <c r="B217" i="3"/>
  <c r="E216" i="3"/>
  <c r="G216" i="3" s="1"/>
  <c r="A216" i="3"/>
  <c r="E219" i="2"/>
  <c r="C219" i="2"/>
  <c r="A219" i="2"/>
  <c r="D219" i="2"/>
  <c r="F219" i="2" s="1"/>
  <c r="B220" i="2"/>
  <c r="G219" i="2"/>
  <c r="N216" i="4" l="1"/>
  <c r="L216" i="4"/>
  <c r="M217" i="4"/>
  <c r="R216" i="4"/>
  <c r="Q216" i="4"/>
  <c r="P216" i="4"/>
  <c r="O216" i="4"/>
  <c r="F216" i="3"/>
  <c r="E217" i="3"/>
  <c r="C217" i="3"/>
  <c r="B218" i="3"/>
  <c r="D217" i="3"/>
  <c r="A217" i="3"/>
  <c r="B221" i="2"/>
  <c r="E220" i="2"/>
  <c r="D220" i="2"/>
  <c r="F220" i="2" s="1"/>
  <c r="C220" i="2"/>
  <c r="A220" i="2"/>
  <c r="F217" i="3" l="1"/>
  <c r="G217" i="3"/>
  <c r="P217" i="4"/>
  <c r="M218" i="4"/>
  <c r="N217" i="4"/>
  <c r="L217" i="4"/>
  <c r="R217" i="4"/>
  <c r="Q217" i="4"/>
  <c r="O217" i="4"/>
  <c r="C218" i="3"/>
  <c r="E218" i="3"/>
  <c r="D218" i="3"/>
  <c r="A218" i="3"/>
  <c r="B219" i="3"/>
  <c r="G220" i="2"/>
  <c r="E221" i="2"/>
  <c r="D221" i="2"/>
  <c r="C221" i="2"/>
  <c r="G221" i="2" s="1"/>
  <c r="B222" i="2"/>
  <c r="F221" i="2"/>
  <c r="A221" i="2"/>
  <c r="G218" i="3" l="1"/>
  <c r="F218" i="3"/>
  <c r="Q218" i="4"/>
  <c r="P218" i="4"/>
  <c r="O218" i="4"/>
  <c r="N218" i="4"/>
  <c r="M219" i="4"/>
  <c r="R218" i="4"/>
  <c r="L218" i="4"/>
  <c r="C219" i="3"/>
  <c r="A219" i="3"/>
  <c r="B220" i="3"/>
  <c r="E219" i="3"/>
  <c r="G219" i="3" s="1"/>
  <c r="D219" i="3"/>
  <c r="B223" i="2"/>
  <c r="E222" i="2"/>
  <c r="D222" i="2"/>
  <c r="F222" i="2" s="1"/>
  <c r="C222" i="2"/>
  <c r="A222" i="2"/>
  <c r="G222" i="2"/>
  <c r="R219" i="4" l="1"/>
  <c r="Q219" i="4"/>
  <c r="P219" i="4"/>
  <c r="O219" i="4"/>
  <c r="N219" i="4"/>
  <c r="L219" i="4"/>
  <c r="M220" i="4"/>
  <c r="F219" i="3"/>
  <c r="B221" i="3"/>
  <c r="E220" i="3"/>
  <c r="D220" i="3"/>
  <c r="C220" i="3"/>
  <c r="A220" i="3"/>
  <c r="B224" i="2"/>
  <c r="E223" i="2"/>
  <c r="D223" i="2"/>
  <c r="F223" i="2" s="1"/>
  <c r="C223" i="2"/>
  <c r="A223" i="2"/>
  <c r="G220" i="3" l="1"/>
  <c r="F220" i="3"/>
  <c r="M221" i="4"/>
  <c r="R220" i="4"/>
  <c r="Q220" i="4"/>
  <c r="P220" i="4"/>
  <c r="N220" i="4"/>
  <c r="L220" i="4"/>
  <c r="O220" i="4"/>
  <c r="A221" i="3"/>
  <c r="E221" i="3"/>
  <c r="D221" i="3"/>
  <c r="C221" i="3"/>
  <c r="B222" i="3"/>
  <c r="G223" i="2"/>
  <c r="B225" i="2"/>
  <c r="E224" i="2"/>
  <c r="D224" i="2"/>
  <c r="F224" i="2" s="1"/>
  <c r="C224" i="2"/>
  <c r="G224" i="2" s="1"/>
  <c r="A224" i="2"/>
  <c r="F221" i="3" l="1"/>
  <c r="G221" i="3"/>
  <c r="M222" i="4"/>
  <c r="L221" i="4"/>
  <c r="R221" i="4"/>
  <c r="Q221" i="4"/>
  <c r="P221" i="4"/>
  <c r="O221" i="4"/>
  <c r="N221" i="4"/>
  <c r="B223" i="3"/>
  <c r="E222" i="3"/>
  <c r="D222" i="3"/>
  <c r="C222" i="3"/>
  <c r="A222" i="3"/>
  <c r="D225" i="2"/>
  <c r="B226" i="2"/>
  <c r="E225" i="2"/>
  <c r="F225" i="2" s="1"/>
  <c r="C225" i="2"/>
  <c r="G225" i="2" s="1"/>
  <c r="A225" i="2"/>
  <c r="G222" i="3" l="1"/>
  <c r="M223" i="4"/>
  <c r="N222" i="4"/>
  <c r="L222" i="4"/>
  <c r="R222" i="4"/>
  <c r="Q222" i="4"/>
  <c r="P222" i="4"/>
  <c r="O222" i="4"/>
  <c r="F222" i="3"/>
  <c r="E223" i="3"/>
  <c r="D223" i="3"/>
  <c r="C223" i="3"/>
  <c r="B224" i="3"/>
  <c r="A223" i="3"/>
  <c r="D226" i="2"/>
  <c r="A226" i="2"/>
  <c r="C226" i="2"/>
  <c r="B227" i="2"/>
  <c r="E226" i="2"/>
  <c r="F226" i="2" s="1"/>
  <c r="G223" i="3" l="1"/>
  <c r="F223" i="3"/>
  <c r="P223" i="4"/>
  <c r="O223" i="4"/>
  <c r="N223" i="4"/>
  <c r="L223" i="4"/>
  <c r="M224" i="4"/>
  <c r="R223" i="4"/>
  <c r="Q223" i="4"/>
  <c r="E224" i="3"/>
  <c r="B225" i="3"/>
  <c r="D224" i="3"/>
  <c r="C224" i="3"/>
  <c r="A224" i="3"/>
  <c r="G226" i="2"/>
  <c r="B228" i="2"/>
  <c r="E227" i="2"/>
  <c r="D227" i="2"/>
  <c r="F227" i="2" s="1"/>
  <c r="C227" i="2"/>
  <c r="G227" i="2" s="1"/>
  <c r="A227" i="2"/>
  <c r="G224" i="3" l="1"/>
  <c r="F224" i="3"/>
  <c r="O224" i="4"/>
  <c r="Q224" i="4"/>
  <c r="P224" i="4"/>
  <c r="N224" i="4"/>
  <c r="L224" i="4"/>
  <c r="M225" i="4"/>
  <c r="R224" i="4"/>
  <c r="D225" i="3"/>
  <c r="A225" i="3"/>
  <c r="B226" i="3"/>
  <c r="E225" i="3"/>
  <c r="C225" i="3"/>
  <c r="D228" i="2"/>
  <c r="C228" i="2"/>
  <c r="B229" i="2"/>
  <c r="E228" i="2"/>
  <c r="G228" i="2" s="1"/>
  <c r="A228" i="2"/>
  <c r="F225" i="3" l="1"/>
  <c r="R225" i="4"/>
  <c r="Q225" i="4"/>
  <c r="P225" i="4"/>
  <c r="O225" i="4"/>
  <c r="N225" i="4"/>
  <c r="L225" i="4"/>
  <c r="M226" i="4"/>
  <c r="G225" i="3"/>
  <c r="A226" i="3"/>
  <c r="B227" i="3"/>
  <c r="E226" i="3"/>
  <c r="D226" i="3"/>
  <c r="C226" i="3"/>
  <c r="F228" i="2"/>
  <c r="D229" i="2"/>
  <c r="C229" i="2"/>
  <c r="A229" i="2"/>
  <c r="B230" i="2"/>
  <c r="E229" i="2"/>
  <c r="G229" i="2" s="1"/>
  <c r="F226" i="3" l="1"/>
  <c r="Q226" i="4"/>
  <c r="L226" i="4"/>
  <c r="M227" i="4"/>
  <c r="R226" i="4"/>
  <c r="P226" i="4"/>
  <c r="O226" i="4"/>
  <c r="N226" i="4"/>
  <c r="G226" i="3"/>
  <c r="D227" i="3"/>
  <c r="C227" i="3"/>
  <c r="A227" i="3"/>
  <c r="B228" i="3"/>
  <c r="E227" i="3"/>
  <c r="G227" i="3" s="1"/>
  <c r="F229" i="2"/>
  <c r="A230" i="2"/>
  <c r="E230" i="2"/>
  <c r="D230" i="2"/>
  <c r="F230" i="2" s="1"/>
  <c r="B231" i="2"/>
  <c r="C230" i="2"/>
  <c r="G230" i="2" s="1"/>
  <c r="M228" i="4" l="1"/>
  <c r="R227" i="4"/>
  <c r="P227" i="4"/>
  <c r="L227" i="4"/>
  <c r="Q227" i="4"/>
  <c r="O227" i="4"/>
  <c r="N227" i="4"/>
  <c r="F227" i="3"/>
  <c r="A228" i="3"/>
  <c r="E228" i="3"/>
  <c r="D228" i="3"/>
  <c r="C228" i="3"/>
  <c r="B229" i="3"/>
  <c r="A231" i="2"/>
  <c r="B232" i="2"/>
  <c r="E231" i="2"/>
  <c r="D231" i="2"/>
  <c r="F231" i="2" s="1"/>
  <c r="C231" i="2"/>
  <c r="G231" i="2" s="1"/>
  <c r="G228" i="3" l="1"/>
  <c r="F228" i="3"/>
  <c r="O228" i="4"/>
  <c r="N228" i="4"/>
  <c r="L228" i="4"/>
  <c r="M229" i="4"/>
  <c r="R228" i="4"/>
  <c r="Q228" i="4"/>
  <c r="P228" i="4"/>
  <c r="D229" i="3"/>
  <c r="B230" i="3"/>
  <c r="E229" i="3"/>
  <c r="C229" i="3"/>
  <c r="A229" i="3"/>
  <c r="C232" i="2"/>
  <c r="E232" i="2"/>
  <c r="G232" i="2" s="1"/>
  <c r="D232" i="2"/>
  <c r="F232" i="2" s="1"/>
  <c r="A232" i="2"/>
  <c r="B233" i="2"/>
  <c r="G229" i="3" l="1"/>
  <c r="F229" i="3"/>
  <c r="L229" i="4"/>
  <c r="P229" i="4"/>
  <c r="O229" i="4"/>
  <c r="N229" i="4"/>
  <c r="M230" i="4"/>
  <c r="R229" i="4"/>
  <c r="Q229" i="4"/>
  <c r="B231" i="3"/>
  <c r="E230" i="3"/>
  <c r="D230" i="3"/>
  <c r="F230" i="3" s="1"/>
  <c r="C230" i="3"/>
  <c r="A230" i="3"/>
  <c r="C233" i="2"/>
  <c r="A233" i="2"/>
  <c r="B234" i="2"/>
  <c r="E233" i="2"/>
  <c r="G233" i="2" s="1"/>
  <c r="D233" i="2"/>
  <c r="F233" i="2" s="1"/>
  <c r="R230" i="4" l="1"/>
  <c r="Q230" i="4"/>
  <c r="P230" i="4"/>
  <c r="O230" i="4"/>
  <c r="N230" i="4"/>
  <c r="L230" i="4"/>
  <c r="M231" i="4"/>
  <c r="G230" i="3"/>
  <c r="C231" i="3" s="1"/>
  <c r="A231" i="3"/>
  <c r="B232" i="3"/>
  <c r="E231" i="3"/>
  <c r="D231" i="3"/>
  <c r="E234" i="2"/>
  <c r="B235" i="2"/>
  <c r="D234" i="2"/>
  <c r="F234" i="2" s="1"/>
  <c r="C234" i="2"/>
  <c r="G234" i="2" s="1"/>
  <c r="A234" i="2"/>
  <c r="F231" i="3" l="1"/>
  <c r="G231" i="3"/>
  <c r="N231" i="4"/>
  <c r="M232" i="4"/>
  <c r="R231" i="4"/>
  <c r="Q231" i="4"/>
  <c r="P231" i="4"/>
  <c r="O231" i="4"/>
  <c r="L231" i="4"/>
  <c r="D232" i="3"/>
  <c r="C232" i="3"/>
  <c r="A232" i="3"/>
  <c r="E232" i="3"/>
  <c r="G232" i="3" s="1"/>
  <c r="B233" i="3"/>
  <c r="E235" i="2"/>
  <c r="C235" i="2"/>
  <c r="A235" i="2"/>
  <c r="B236" i="2"/>
  <c r="G235" i="2"/>
  <c r="D235" i="2"/>
  <c r="F235" i="2" s="1"/>
  <c r="M233" i="4" l="1"/>
  <c r="R232" i="4"/>
  <c r="Q232" i="4"/>
  <c r="O232" i="4"/>
  <c r="L232" i="4"/>
  <c r="P232" i="4"/>
  <c r="N232" i="4"/>
  <c r="F232" i="3"/>
  <c r="E233" i="3"/>
  <c r="D233" i="3"/>
  <c r="C233" i="3"/>
  <c r="B234" i="3"/>
  <c r="A233" i="3"/>
  <c r="A236" i="2"/>
  <c r="B237" i="2"/>
  <c r="E236" i="2"/>
  <c r="D236" i="2"/>
  <c r="F236" i="2" s="1"/>
  <c r="C236" i="2"/>
  <c r="G236" i="2" s="1"/>
  <c r="F233" i="3" l="1"/>
  <c r="G233" i="3"/>
  <c r="P233" i="4"/>
  <c r="N233" i="4"/>
  <c r="L233" i="4"/>
  <c r="M234" i="4"/>
  <c r="R233" i="4"/>
  <c r="Q233" i="4"/>
  <c r="O233" i="4"/>
  <c r="C234" i="3"/>
  <c r="E234" i="3"/>
  <c r="G234" i="3" s="1"/>
  <c r="D234" i="3"/>
  <c r="A234" i="3"/>
  <c r="B235" i="3"/>
  <c r="E237" i="2"/>
  <c r="D237" i="2"/>
  <c r="C237" i="2"/>
  <c r="G237" i="2" s="1"/>
  <c r="B238" i="2"/>
  <c r="F237" i="2"/>
  <c r="A237" i="2"/>
  <c r="F234" i="3" l="1"/>
  <c r="M235" i="4"/>
  <c r="R234" i="4"/>
  <c r="Q234" i="4"/>
  <c r="P234" i="4"/>
  <c r="O234" i="4"/>
  <c r="N234" i="4"/>
  <c r="L234" i="4"/>
  <c r="B236" i="3"/>
  <c r="E235" i="3"/>
  <c r="D235" i="3"/>
  <c r="C235" i="3"/>
  <c r="A235" i="3"/>
  <c r="B239" i="2"/>
  <c r="E238" i="2"/>
  <c r="D238" i="2"/>
  <c r="F238" i="2" s="1"/>
  <c r="C238" i="2"/>
  <c r="G238" i="2" s="1"/>
  <c r="A238" i="2"/>
  <c r="G235" i="3" l="1"/>
  <c r="F235" i="3"/>
  <c r="R235" i="4"/>
  <c r="Q235" i="4"/>
  <c r="P235" i="4"/>
  <c r="O235" i="4"/>
  <c r="N235" i="4"/>
  <c r="M236" i="4"/>
  <c r="L235" i="4"/>
  <c r="B237" i="3"/>
  <c r="E236" i="3"/>
  <c r="D236" i="3"/>
  <c r="F236" i="3" s="1"/>
  <c r="C236" i="3"/>
  <c r="A236" i="3"/>
  <c r="B240" i="2"/>
  <c r="E239" i="2"/>
  <c r="C239" i="2"/>
  <c r="A239" i="2"/>
  <c r="D239" i="2"/>
  <c r="F239" i="2" s="1"/>
  <c r="M237" i="4" l="1"/>
  <c r="R236" i="4"/>
  <c r="Q236" i="4"/>
  <c r="P236" i="4"/>
  <c r="O236" i="4"/>
  <c r="N236" i="4"/>
  <c r="L236" i="4"/>
  <c r="G236" i="3"/>
  <c r="C237" i="3"/>
  <c r="A237" i="3"/>
  <c r="B238" i="3"/>
  <c r="E237" i="3"/>
  <c r="D237" i="3"/>
  <c r="G239" i="2"/>
  <c r="B241" i="2"/>
  <c r="E240" i="2"/>
  <c r="C240" i="2"/>
  <c r="G240" i="2" s="1"/>
  <c r="A240" i="2"/>
  <c r="D240" i="2"/>
  <c r="F240" i="2" s="1"/>
  <c r="G237" i="3" l="1"/>
  <c r="M238" i="4"/>
  <c r="R237" i="4"/>
  <c r="Q237" i="4"/>
  <c r="P237" i="4"/>
  <c r="N237" i="4"/>
  <c r="L237" i="4"/>
  <c r="O237" i="4"/>
  <c r="F237" i="3"/>
  <c r="B239" i="3"/>
  <c r="E238" i="3"/>
  <c r="D238" i="3"/>
  <c r="F238" i="3" s="1"/>
  <c r="C238" i="3"/>
  <c r="A238" i="3"/>
  <c r="D241" i="2"/>
  <c r="B242" i="2"/>
  <c r="E241" i="2"/>
  <c r="F241" i="2" s="1"/>
  <c r="C241" i="2"/>
  <c r="G241" i="2" s="1"/>
  <c r="A241" i="2"/>
  <c r="G238" i="3" l="1"/>
  <c r="N238" i="4"/>
  <c r="L238" i="4"/>
  <c r="M239" i="4"/>
  <c r="R238" i="4"/>
  <c r="Q238" i="4"/>
  <c r="P238" i="4"/>
  <c r="O238" i="4"/>
  <c r="E239" i="3"/>
  <c r="B240" i="3"/>
  <c r="D239" i="3"/>
  <c r="F239" i="3" s="1"/>
  <c r="C239" i="3"/>
  <c r="A239" i="3"/>
  <c r="D242" i="2"/>
  <c r="A242" i="2"/>
  <c r="E242" i="2"/>
  <c r="F242" i="2" s="1"/>
  <c r="C242" i="2"/>
  <c r="B243" i="2"/>
  <c r="G239" i="3" l="1"/>
  <c r="M240" i="4"/>
  <c r="Q239" i="4"/>
  <c r="P239" i="4"/>
  <c r="O239" i="4"/>
  <c r="N239" i="4"/>
  <c r="L239" i="4"/>
  <c r="R239" i="4"/>
  <c r="E240" i="3"/>
  <c r="D240" i="3"/>
  <c r="C240" i="3"/>
  <c r="A240" i="3"/>
  <c r="B241" i="3"/>
  <c r="G242" i="2"/>
  <c r="B244" i="2"/>
  <c r="E243" i="2"/>
  <c r="D243" i="2"/>
  <c r="F243" i="2" s="1"/>
  <c r="C243" i="2"/>
  <c r="G243" i="2" s="1"/>
  <c r="A243" i="2"/>
  <c r="F240" i="3" l="1"/>
  <c r="O240" i="4"/>
  <c r="Q240" i="4"/>
  <c r="P240" i="4"/>
  <c r="N240" i="4"/>
  <c r="L240" i="4"/>
  <c r="M241" i="4"/>
  <c r="R240" i="4"/>
  <c r="G240" i="3"/>
  <c r="C241" i="3" s="1"/>
  <c r="B242" i="3"/>
  <c r="E241" i="3"/>
  <c r="D241" i="3"/>
  <c r="A241" i="3"/>
  <c r="D244" i="2"/>
  <c r="C244" i="2"/>
  <c r="B245" i="2"/>
  <c r="E244" i="2"/>
  <c r="G244" i="2" s="1"/>
  <c r="A244" i="2"/>
  <c r="F241" i="3" l="1"/>
  <c r="M242" i="4"/>
  <c r="R241" i="4"/>
  <c r="Q241" i="4"/>
  <c r="P241" i="4"/>
  <c r="O241" i="4"/>
  <c r="N241" i="4"/>
  <c r="L241" i="4"/>
  <c r="G241" i="3"/>
  <c r="A242" i="3"/>
  <c r="B243" i="3"/>
  <c r="E242" i="3"/>
  <c r="D242" i="3"/>
  <c r="C242" i="3"/>
  <c r="F244" i="2"/>
  <c r="E245" i="2"/>
  <c r="D245" i="2"/>
  <c r="F245" i="2" s="1"/>
  <c r="C245" i="2"/>
  <c r="G245" i="2" s="1"/>
  <c r="A245" i="2"/>
  <c r="B246" i="2"/>
  <c r="G242" i="3" l="1"/>
  <c r="F242" i="3"/>
  <c r="Q242" i="4"/>
  <c r="M243" i="4"/>
  <c r="R242" i="4"/>
  <c r="P242" i="4"/>
  <c r="O242" i="4"/>
  <c r="L242" i="4"/>
  <c r="N242" i="4"/>
  <c r="E243" i="3"/>
  <c r="D243" i="3"/>
  <c r="F243" i="3" s="1"/>
  <c r="C243" i="3"/>
  <c r="A243" i="3"/>
  <c r="B244" i="3"/>
  <c r="A246" i="2"/>
  <c r="E246" i="2"/>
  <c r="D246" i="2"/>
  <c r="B247" i="2"/>
  <c r="C246" i="2"/>
  <c r="G246" i="2" s="1"/>
  <c r="G243" i="3" l="1"/>
  <c r="L243" i="4"/>
  <c r="M244" i="4"/>
  <c r="R243" i="4"/>
  <c r="Q243" i="4"/>
  <c r="P243" i="4"/>
  <c r="O243" i="4"/>
  <c r="N243" i="4"/>
  <c r="A244" i="3"/>
  <c r="E244" i="3"/>
  <c r="D244" i="3"/>
  <c r="C244" i="3"/>
  <c r="B245" i="3"/>
  <c r="F246" i="2"/>
  <c r="A247" i="2"/>
  <c r="B248" i="2"/>
  <c r="E247" i="2"/>
  <c r="D247" i="2"/>
  <c r="F247" i="2" s="1"/>
  <c r="C247" i="2"/>
  <c r="G247" i="2" s="1"/>
  <c r="G244" i="3" l="1"/>
  <c r="M245" i="4"/>
  <c r="R244" i="4"/>
  <c r="P244" i="4"/>
  <c r="O244" i="4"/>
  <c r="N244" i="4"/>
  <c r="L244" i="4"/>
  <c r="Q244" i="4"/>
  <c r="F244" i="3"/>
  <c r="D245" i="3"/>
  <c r="B246" i="3"/>
  <c r="E245" i="3"/>
  <c r="C245" i="3"/>
  <c r="A245" i="3"/>
  <c r="C248" i="2"/>
  <c r="B249" i="2"/>
  <c r="E248" i="2"/>
  <c r="G248" i="2" s="1"/>
  <c r="D248" i="2"/>
  <c r="F248" i="2" s="1"/>
  <c r="A248" i="2"/>
  <c r="G245" i="3" l="1"/>
  <c r="F245" i="3"/>
  <c r="L245" i="4"/>
  <c r="P245" i="4"/>
  <c r="O245" i="4"/>
  <c r="N245" i="4"/>
  <c r="M246" i="4"/>
  <c r="R245" i="4"/>
  <c r="Q245" i="4"/>
  <c r="E246" i="3"/>
  <c r="D246" i="3"/>
  <c r="C246" i="3"/>
  <c r="A246" i="3"/>
  <c r="B247" i="3"/>
  <c r="C249" i="2"/>
  <c r="A249" i="2"/>
  <c r="E249" i="2"/>
  <c r="D249" i="2"/>
  <c r="B250" i="2"/>
  <c r="G249" i="2"/>
  <c r="F249" i="2"/>
  <c r="G246" i="3" l="1"/>
  <c r="F246" i="3"/>
  <c r="R246" i="4"/>
  <c r="Q246" i="4"/>
  <c r="P246" i="4"/>
  <c r="O246" i="4"/>
  <c r="N246" i="4"/>
  <c r="L246" i="4"/>
  <c r="M247" i="4"/>
  <c r="A247" i="3"/>
  <c r="B248" i="3"/>
  <c r="E247" i="3"/>
  <c r="D247" i="3"/>
  <c r="C247" i="3"/>
  <c r="E250" i="2"/>
  <c r="B251" i="2"/>
  <c r="D250" i="2"/>
  <c r="F250" i="2" s="1"/>
  <c r="C250" i="2"/>
  <c r="G250" i="2" s="1"/>
  <c r="A250" i="2"/>
  <c r="F247" i="3" l="1"/>
  <c r="G247" i="3"/>
  <c r="N247" i="4"/>
  <c r="R247" i="4"/>
  <c r="Q247" i="4"/>
  <c r="P247" i="4"/>
  <c r="O247" i="4"/>
  <c r="L247" i="4"/>
  <c r="M248" i="4"/>
  <c r="D248" i="3"/>
  <c r="C248" i="3"/>
  <c r="A248" i="3"/>
  <c r="E248" i="3"/>
  <c r="B249" i="3"/>
  <c r="E251" i="2"/>
  <c r="C251" i="2"/>
  <c r="A251" i="2"/>
  <c r="B252" i="2"/>
  <c r="G251" i="2"/>
  <c r="D251" i="2"/>
  <c r="F251" i="2" s="1"/>
  <c r="L248" i="4" l="1"/>
  <c r="M249" i="4"/>
  <c r="R248" i="4"/>
  <c r="Q248" i="4"/>
  <c r="P248" i="4"/>
  <c r="O248" i="4"/>
  <c r="N248" i="4"/>
  <c r="F248" i="3"/>
  <c r="G248" i="3"/>
  <c r="E249" i="3"/>
  <c r="D249" i="3"/>
  <c r="C249" i="3"/>
  <c r="B250" i="3"/>
  <c r="A249" i="3"/>
  <c r="E252" i="2"/>
  <c r="D252" i="2"/>
  <c r="C252" i="2"/>
  <c r="G252" i="2" s="1"/>
  <c r="A252" i="2"/>
  <c r="B253" i="2"/>
  <c r="F252" i="2"/>
  <c r="F249" i="3" l="1"/>
  <c r="P249" i="4"/>
  <c r="M250" i="4"/>
  <c r="R249" i="4"/>
  <c r="O249" i="4"/>
  <c r="N249" i="4"/>
  <c r="L249" i="4"/>
  <c r="Q249" i="4"/>
  <c r="G249" i="3"/>
  <c r="C250" i="3" s="1"/>
  <c r="E250" i="3"/>
  <c r="D250" i="3"/>
  <c r="A250" i="3"/>
  <c r="B251" i="3"/>
  <c r="E253" i="2"/>
  <c r="D253" i="2"/>
  <c r="C253" i="2"/>
  <c r="B254" i="2"/>
  <c r="A253" i="2"/>
  <c r="F253" i="2"/>
  <c r="F250" i="3" l="1"/>
  <c r="G250" i="3"/>
  <c r="O250" i="4"/>
  <c r="N250" i="4"/>
  <c r="L250" i="4"/>
  <c r="M251" i="4"/>
  <c r="R250" i="4"/>
  <c r="Q250" i="4"/>
  <c r="P250" i="4"/>
  <c r="B252" i="3"/>
  <c r="E251" i="3"/>
  <c r="D251" i="3"/>
  <c r="C251" i="3"/>
  <c r="A251" i="3"/>
  <c r="G253" i="2"/>
  <c r="B255" i="2"/>
  <c r="E254" i="2"/>
  <c r="D254" i="2"/>
  <c r="F254" i="2" s="1"/>
  <c r="C254" i="2"/>
  <c r="A254" i="2"/>
  <c r="F251" i="3" l="1"/>
  <c r="G251" i="3"/>
  <c r="M252" i="4"/>
  <c r="R251" i="4"/>
  <c r="Q251" i="4"/>
  <c r="P251" i="4"/>
  <c r="O251" i="4"/>
  <c r="N251" i="4"/>
  <c r="L251" i="4"/>
  <c r="B253" i="3"/>
  <c r="E252" i="3"/>
  <c r="D252" i="3"/>
  <c r="F252" i="3" s="1"/>
  <c r="C252" i="3"/>
  <c r="A252" i="3"/>
  <c r="G254" i="2"/>
  <c r="B256" i="2"/>
  <c r="E255" i="2"/>
  <c r="D255" i="2"/>
  <c r="F255" i="2" s="1"/>
  <c r="C255" i="2"/>
  <c r="G255" i="2" s="1"/>
  <c r="A255" i="2"/>
  <c r="R252" i="4" l="1"/>
  <c r="Q252" i="4"/>
  <c r="P252" i="4"/>
  <c r="O252" i="4"/>
  <c r="L252" i="4"/>
  <c r="N252" i="4"/>
  <c r="M253" i="4"/>
  <c r="G252" i="3"/>
  <c r="C253" i="3" s="1"/>
  <c r="A253" i="3"/>
  <c r="B254" i="3"/>
  <c r="E253" i="3"/>
  <c r="D253" i="3"/>
  <c r="C256" i="2"/>
  <c r="A256" i="2"/>
  <c r="B257" i="2"/>
  <c r="D256" i="2"/>
  <c r="E256" i="2"/>
  <c r="G256" i="2" s="1"/>
  <c r="G253" i="3" l="1"/>
  <c r="F253" i="3"/>
  <c r="L253" i="4"/>
  <c r="M254" i="4"/>
  <c r="R253" i="4"/>
  <c r="Q253" i="4"/>
  <c r="P253" i="4"/>
  <c r="O253" i="4"/>
  <c r="N253" i="4"/>
  <c r="F254" i="3"/>
  <c r="E254" i="3"/>
  <c r="D254" i="3"/>
  <c r="C254" i="3"/>
  <c r="B255" i="3"/>
  <c r="G254" i="3"/>
  <c r="A254" i="3"/>
  <c r="F256" i="2"/>
  <c r="D257" i="2"/>
  <c r="B258" i="2"/>
  <c r="G257" i="2"/>
  <c r="F257" i="2"/>
  <c r="E257" i="2"/>
  <c r="C257" i="2"/>
  <c r="A257" i="2"/>
  <c r="O254" i="4" l="1"/>
  <c r="N254" i="4"/>
  <c r="M255" i="4"/>
  <c r="Q254" i="4"/>
  <c r="P254" i="4"/>
  <c r="L254" i="4"/>
  <c r="R254" i="4"/>
  <c r="A255" i="3"/>
  <c r="B256" i="3"/>
  <c r="G255" i="3"/>
  <c r="F255" i="3"/>
  <c r="E255" i="3"/>
  <c r="D255" i="3"/>
  <c r="C255" i="3"/>
  <c r="D258" i="2"/>
  <c r="A258" i="2"/>
  <c r="B259" i="2"/>
  <c r="G258" i="2"/>
  <c r="F258" i="2"/>
  <c r="E258" i="2"/>
  <c r="C258" i="2"/>
  <c r="P255" i="4" l="1"/>
  <c r="O255" i="4"/>
  <c r="N255" i="4"/>
  <c r="L255" i="4"/>
  <c r="M256" i="4"/>
  <c r="R255" i="4"/>
  <c r="Q255" i="4"/>
  <c r="A256" i="3"/>
  <c r="G256" i="3"/>
  <c r="F256" i="3"/>
  <c r="E256" i="3"/>
  <c r="D256" i="3"/>
  <c r="B257" i="3"/>
  <c r="C256" i="3"/>
  <c r="F259" i="2"/>
  <c r="B260" i="2"/>
  <c r="C259" i="2"/>
  <c r="A259" i="2"/>
  <c r="G259" i="2"/>
  <c r="E259" i="2"/>
  <c r="D259" i="2"/>
  <c r="Q256" i="4" l="1"/>
  <c r="R256" i="4"/>
  <c r="M257" i="4"/>
  <c r="P256" i="4"/>
  <c r="O256" i="4"/>
  <c r="N256" i="4"/>
  <c r="L256" i="4"/>
  <c r="F257" i="3"/>
  <c r="A257" i="3"/>
  <c r="B258" i="3"/>
  <c r="G257" i="3"/>
  <c r="E257" i="3"/>
  <c r="D257" i="3"/>
  <c r="C257" i="3"/>
  <c r="F260" i="2"/>
  <c r="D260" i="2"/>
  <c r="C260" i="2"/>
  <c r="B261" i="2"/>
  <c r="G260" i="2"/>
  <c r="E260" i="2"/>
  <c r="A260" i="2"/>
  <c r="M258" i="4" l="1"/>
  <c r="R257" i="4"/>
  <c r="Q257" i="4"/>
  <c r="P257" i="4"/>
  <c r="N257" i="4"/>
  <c r="L257" i="4"/>
  <c r="O257" i="4"/>
  <c r="D258" i="3"/>
  <c r="B259" i="3"/>
  <c r="G258" i="3"/>
  <c r="E258" i="3"/>
  <c r="C258" i="3"/>
  <c r="A258" i="3"/>
  <c r="F258" i="3"/>
  <c r="B262" i="2"/>
  <c r="G261" i="2"/>
  <c r="F261" i="2"/>
  <c r="E261" i="2"/>
  <c r="D261" i="2"/>
  <c r="C261" i="2"/>
  <c r="A261" i="2"/>
  <c r="L258" i="4" l="1"/>
  <c r="M259" i="4"/>
  <c r="R258" i="4"/>
  <c r="Q258" i="4"/>
  <c r="P258" i="4"/>
  <c r="O258" i="4"/>
  <c r="N258" i="4"/>
  <c r="D259" i="3"/>
  <c r="C259" i="3"/>
  <c r="A259" i="3"/>
  <c r="B260" i="3"/>
  <c r="G259" i="3"/>
  <c r="F259" i="3"/>
  <c r="E259" i="3"/>
  <c r="A262" i="2"/>
  <c r="F262" i="2"/>
  <c r="E262" i="2"/>
  <c r="D262" i="2"/>
  <c r="G262" i="2"/>
  <c r="C262" i="2"/>
  <c r="B263" i="2"/>
  <c r="L259" i="4" l="1"/>
  <c r="N259" i="4"/>
  <c r="M260" i="4"/>
  <c r="R259" i="4"/>
  <c r="Q259" i="4"/>
  <c r="P259" i="4"/>
  <c r="O259" i="4"/>
  <c r="A260" i="3"/>
  <c r="G260" i="3"/>
  <c r="B261" i="3"/>
  <c r="F260" i="3"/>
  <c r="E260" i="3"/>
  <c r="D260" i="3"/>
  <c r="C260" i="3"/>
  <c r="A263" i="2"/>
  <c r="B264" i="2"/>
  <c r="G263" i="2"/>
  <c r="F263" i="2"/>
  <c r="E263" i="2"/>
  <c r="D263" i="2"/>
  <c r="C263" i="2"/>
  <c r="Q260" i="4" l="1"/>
  <c r="P260" i="4"/>
  <c r="O260" i="4"/>
  <c r="N260" i="4"/>
  <c r="M261" i="4"/>
  <c r="R260" i="4"/>
  <c r="L260" i="4"/>
  <c r="G261" i="3"/>
  <c r="F261" i="3"/>
  <c r="E261" i="3"/>
  <c r="D261" i="3"/>
  <c r="C261" i="3"/>
  <c r="B262" i="3"/>
  <c r="A261" i="3"/>
  <c r="C264" i="2"/>
  <c r="G264" i="2"/>
  <c r="F264" i="2"/>
  <c r="B265" i="2"/>
  <c r="E264" i="2"/>
  <c r="D264" i="2"/>
  <c r="A264" i="2"/>
  <c r="N261" i="4" l="1"/>
  <c r="Q261" i="4"/>
  <c r="M262" i="4"/>
  <c r="R261" i="4"/>
  <c r="P261" i="4"/>
  <c r="O261" i="4"/>
  <c r="L261" i="4"/>
  <c r="C262" i="3"/>
  <c r="F262" i="3"/>
  <c r="E262" i="3"/>
  <c r="D262" i="3"/>
  <c r="A262" i="3"/>
  <c r="B263" i="3"/>
  <c r="G262" i="3"/>
  <c r="C265" i="2"/>
  <c r="A265" i="2"/>
  <c r="G265" i="2"/>
  <c r="F265" i="2"/>
  <c r="E265" i="2"/>
  <c r="D265" i="2"/>
  <c r="B266" i="2"/>
  <c r="M263" i="4" l="1"/>
  <c r="R262" i="4"/>
  <c r="Q262" i="4"/>
  <c r="O262" i="4"/>
  <c r="N262" i="4"/>
  <c r="L262" i="4"/>
  <c r="P262" i="4"/>
  <c r="C263" i="3"/>
  <c r="B264" i="3"/>
  <c r="G263" i="3"/>
  <c r="F263" i="3"/>
  <c r="E263" i="3"/>
  <c r="D263" i="3"/>
  <c r="A263" i="3"/>
  <c r="E266" i="2"/>
  <c r="B267" i="2"/>
  <c r="A266" i="2"/>
  <c r="G266" i="2"/>
  <c r="D266" i="2"/>
  <c r="C266" i="2"/>
  <c r="F266" i="2"/>
  <c r="P263" i="4" l="1"/>
  <c r="M264" i="4"/>
  <c r="N263" i="4"/>
  <c r="L263" i="4"/>
  <c r="R263" i="4"/>
  <c r="Q263" i="4"/>
  <c r="O263" i="4"/>
  <c r="E264" i="3"/>
  <c r="C264" i="3"/>
  <c r="A264" i="3"/>
  <c r="B265" i="3"/>
  <c r="G264" i="3"/>
  <c r="F264" i="3"/>
  <c r="D264" i="3"/>
  <c r="E267" i="2"/>
  <c r="C267" i="2"/>
  <c r="A267" i="2"/>
  <c r="B268" i="2"/>
  <c r="G267" i="2"/>
  <c r="F267" i="2"/>
  <c r="D267" i="2"/>
  <c r="R264" i="4" l="1"/>
  <c r="Q264" i="4"/>
  <c r="P264" i="4"/>
  <c r="O264" i="4"/>
  <c r="N264" i="4"/>
  <c r="L264" i="4"/>
  <c r="M265" i="4"/>
  <c r="F265" i="3"/>
  <c r="B266" i="3"/>
  <c r="G265" i="3"/>
  <c r="E265" i="3"/>
  <c r="D265" i="3"/>
  <c r="C265" i="3"/>
  <c r="A265" i="3"/>
  <c r="G268" i="2"/>
  <c r="B269" i="2"/>
  <c r="F268" i="2"/>
  <c r="E268" i="2"/>
  <c r="D268" i="2"/>
  <c r="C268" i="2"/>
  <c r="A268" i="2"/>
  <c r="R265" i="4" l="1"/>
  <c r="Q265" i="4"/>
  <c r="P265" i="4"/>
  <c r="O265" i="4"/>
  <c r="N265" i="4"/>
  <c r="L265" i="4"/>
  <c r="M266" i="4"/>
  <c r="G266" i="3"/>
  <c r="F266" i="3"/>
  <c r="E266" i="3"/>
  <c r="D266" i="3"/>
  <c r="C266" i="3"/>
  <c r="A266" i="3"/>
  <c r="B267" i="3"/>
  <c r="G269" i="2"/>
  <c r="E269" i="2"/>
  <c r="D269" i="2"/>
  <c r="C269" i="2"/>
  <c r="A269" i="2"/>
  <c r="B270" i="2"/>
  <c r="F269" i="2"/>
  <c r="P266" i="4" l="1"/>
  <c r="L266" i="4"/>
  <c r="M267" i="4"/>
  <c r="R266" i="4"/>
  <c r="Q266" i="4"/>
  <c r="O266" i="4"/>
  <c r="N266" i="4"/>
  <c r="B268" i="3"/>
  <c r="A267" i="3"/>
  <c r="G267" i="3"/>
  <c r="F267" i="3"/>
  <c r="E267" i="3"/>
  <c r="D267" i="3"/>
  <c r="C267" i="3"/>
  <c r="B271" i="2"/>
  <c r="G270" i="2"/>
  <c r="F270" i="2"/>
  <c r="E270" i="2"/>
  <c r="D270" i="2"/>
  <c r="C270" i="2"/>
  <c r="A270" i="2"/>
  <c r="M268" i="4" l="1"/>
  <c r="R267" i="4"/>
  <c r="P267" i="4"/>
  <c r="O267" i="4"/>
  <c r="N267" i="4"/>
  <c r="L267" i="4"/>
  <c r="Q267" i="4"/>
  <c r="B269" i="3"/>
  <c r="G268" i="3"/>
  <c r="F268" i="3"/>
  <c r="E268" i="3"/>
  <c r="D268" i="3"/>
  <c r="C268" i="3"/>
  <c r="A268" i="3"/>
  <c r="B272" i="2"/>
  <c r="G271" i="2"/>
  <c r="F271" i="2"/>
  <c r="E271" i="2"/>
  <c r="D271" i="2"/>
  <c r="C271" i="2"/>
  <c r="A271" i="2"/>
  <c r="R268" i="4" l="1"/>
  <c r="P268" i="4"/>
  <c r="N268" i="4"/>
  <c r="M269" i="4"/>
  <c r="Q268" i="4"/>
  <c r="O268" i="4"/>
  <c r="L268" i="4"/>
  <c r="C269" i="3"/>
  <c r="A269" i="3"/>
  <c r="B270" i="3"/>
  <c r="G269" i="3"/>
  <c r="F269" i="3"/>
  <c r="E269" i="3"/>
  <c r="D269" i="3"/>
  <c r="F272" i="2"/>
  <c r="E272" i="2"/>
  <c r="D272" i="2"/>
  <c r="C272" i="2"/>
  <c r="A272" i="2"/>
  <c r="B273" i="2"/>
  <c r="G272" i="2"/>
  <c r="L269" i="4" l="1"/>
  <c r="M270" i="4"/>
  <c r="R269" i="4"/>
  <c r="Q269" i="4"/>
  <c r="P269" i="4"/>
  <c r="O269" i="4"/>
  <c r="N269" i="4"/>
  <c r="E270" i="3"/>
  <c r="B271" i="3"/>
  <c r="C270" i="3"/>
  <c r="A270" i="3"/>
  <c r="G270" i="3"/>
  <c r="F270" i="3"/>
  <c r="D270" i="3"/>
  <c r="D273" i="2"/>
  <c r="B274" i="2"/>
  <c r="G273" i="2"/>
  <c r="F273" i="2"/>
  <c r="E273" i="2"/>
  <c r="C273" i="2"/>
  <c r="A273" i="2"/>
  <c r="O270" i="4" l="1"/>
  <c r="M271" i="4"/>
  <c r="R270" i="4"/>
  <c r="Q270" i="4"/>
  <c r="P270" i="4"/>
  <c r="N270" i="4"/>
  <c r="L270" i="4"/>
  <c r="D271" i="3"/>
  <c r="F271" i="3"/>
  <c r="E271" i="3"/>
  <c r="C271" i="3"/>
  <c r="A271" i="3"/>
  <c r="B272" i="3"/>
  <c r="G271" i="3"/>
  <c r="D274" i="2"/>
  <c r="A274" i="2"/>
  <c r="B275" i="2"/>
  <c r="G274" i="2"/>
  <c r="F274" i="2"/>
  <c r="E274" i="2"/>
  <c r="C274" i="2"/>
  <c r="O271" i="4" l="1"/>
  <c r="N271" i="4"/>
  <c r="L271" i="4"/>
  <c r="M272" i="4"/>
  <c r="R271" i="4"/>
  <c r="P271" i="4"/>
  <c r="Q271" i="4"/>
  <c r="B273" i="3"/>
  <c r="G272" i="3"/>
  <c r="F272" i="3"/>
  <c r="E272" i="3"/>
  <c r="D272" i="3"/>
  <c r="C272" i="3"/>
  <c r="A272" i="3"/>
  <c r="F275" i="2"/>
  <c r="B276" i="2"/>
  <c r="G275" i="2"/>
  <c r="E275" i="2"/>
  <c r="D275" i="2"/>
  <c r="C275" i="2"/>
  <c r="A275" i="2"/>
  <c r="Q272" i="4" l="1"/>
  <c r="M273" i="4"/>
  <c r="O272" i="4"/>
  <c r="N272" i="4"/>
  <c r="L272" i="4"/>
  <c r="R272" i="4"/>
  <c r="P272" i="4"/>
  <c r="F273" i="3"/>
  <c r="A273" i="3"/>
  <c r="B274" i="3"/>
  <c r="G273" i="3"/>
  <c r="E273" i="3"/>
  <c r="D273" i="3"/>
  <c r="C273" i="3"/>
  <c r="F276" i="2"/>
  <c r="D276" i="2"/>
  <c r="C276" i="2"/>
  <c r="B277" i="2"/>
  <c r="G276" i="2"/>
  <c r="E276" i="2"/>
  <c r="A276" i="2"/>
  <c r="R273" i="4" l="1"/>
  <c r="Q273" i="4"/>
  <c r="P273" i="4"/>
  <c r="O273" i="4"/>
  <c r="N273" i="4"/>
  <c r="M274" i="4"/>
  <c r="L273" i="4"/>
  <c r="B275" i="3"/>
  <c r="A274" i="3"/>
  <c r="E274" i="3"/>
  <c r="D274" i="3"/>
  <c r="C274" i="3"/>
  <c r="G274" i="3"/>
  <c r="F274" i="3"/>
  <c r="B278" i="2"/>
  <c r="G277" i="2"/>
  <c r="F277" i="2"/>
  <c r="E277" i="2"/>
  <c r="D277" i="2"/>
  <c r="C277" i="2"/>
  <c r="A277" i="2"/>
  <c r="R274" i="4" l="1"/>
  <c r="Q274" i="4"/>
  <c r="P274" i="4"/>
  <c r="O274" i="4"/>
  <c r="N274" i="4"/>
  <c r="L274" i="4"/>
  <c r="M275" i="4"/>
  <c r="D275" i="3"/>
  <c r="C275" i="3"/>
  <c r="B276" i="3"/>
  <c r="G275" i="3"/>
  <c r="F275" i="3"/>
  <c r="E275" i="3"/>
  <c r="A275" i="3"/>
  <c r="A278" i="2"/>
  <c r="F278" i="2"/>
  <c r="E278" i="2"/>
  <c r="D278" i="2"/>
  <c r="B279" i="2"/>
  <c r="G278" i="2"/>
  <c r="C278" i="2"/>
  <c r="L275" i="4" l="1"/>
  <c r="M276" i="4"/>
  <c r="R275" i="4"/>
  <c r="Q275" i="4"/>
  <c r="P275" i="4"/>
  <c r="O275" i="4"/>
  <c r="N275" i="4"/>
  <c r="A276" i="3"/>
  <c r="E276" i="3"/>
  <c r="D276" i="3"/>
  <c r="C276" i="3"/>
  <c r="B277" i="3"/>
  <c r="G276" i="3"/>
  <c r="F276" i="3"/>
  <c r="A279" i="2"/>
  <c r="D279" i="2"/>
  <c r="C279" i="2"/>
  <c r="B280" i="2"/>
  <c r="G279" i="2"/>
  <c r="F279" i="2"/>
  <c r="E279" i="2"/>
  <c r="N276" i="4" l="1"/>
  <c r="L276" i="4"/>
  <c r="Q276" i="4"/>
  <c r="P276" i="4"/>
  <c r="O276" i="4"/>
  <c r="M277" i="4"/>
  <c r="R276" i="4"/>
  <c r="G277" i="3"/>
  <c r="F277" i="3"/>
  <c r="E277" i="3"/>
  <c r="B278" i="3"/>
  <c r="D277" i="3"/>
  <c r="C277" i="3"/>
  <c r="A277" i="3"/>
  <c r="C280" i="2"/>
  <c r="G280" i="2"/>
  <c r="F280" i="2"/>
  <c r="B281" i="2"/>
  <c r="E280" i="2"/>
  <c r="D280" i="2"/>
  <c r="A280" i="2"/>
  <c r="N277" i="4" l="1"/>
  <c r="M278" i="4"/>
  <c r="R277" i="4"/>
  <c r="Q277" i="4"/>
  <c r="P277" i="4"/>
  <c r="O277" i="4"/>
  <c r="L277" i="4"/>
  <c r="C278" i="3"/>
  <c r="G278" i="3"/>
  <c r="F278" i="3"/>
  <c r="E278" i="3"/>
  <c r="D278" i="3"/>
  <c r="B279" i="3"/>
  <c r="A278" i="3"/>
  <c r="C281" i="2"/>
  <c r="A281" i="2"/>
  <c r="B282" i="2"/>
  <c r="G281" i="2"/>
  <c r="F281" i="2"/>
  <c r="E281" i="2"/>
  <c r="D281" i="2"/>
  <c r="Q278" i="4" l="1"/>
  <c r="P278" i="4"/>
  <c r="O278" i="4"/>
  <c r="N278" i="4"/>
  <c r="L278" i="4"/>
  <c r="M279" i="4"/>
  <c r="R278" i="4"/>
  <c r="B280" i="3"/>
  <c r="A279" i="3"/>
  <c r="D279" i="3"/>
  <c r="C279" i="3"/>
  <c r="G279" i="3"/>
  <c r="F279" i="3"/>
  <c r="E279" i="3"/>
  <c r="E282" i="2"/>
  <c r="B283" i="2"/>
  <c r="D282" i="2"/>
  <c r="C282" i="2"/>
  <c r="A282" i="2"/>
  <c r="F282" i="2"/>
  <c r="G282" i="2"/>
  <c r="P279" i="4" l="1"/>
  <c r="M280" i="4"/>
  <c r="R279" i="4"/>
  <c r="Q279" i="4"/>
  <c r="O279" i="4"/>
  <c r="L279" i="4"/>
  <c r="N279" i="4"/>
  <c r="E280" i="3"/>
  <c r="C280" i="3"/>
  <c r="A280" i="3"/>
  <c r="B281" i="3"/>
  <c r="G280" i="3"/>
  <c r="F280" i="3"/>
  <c r="D280" i="3"/>
  <c r="E283" i="2"/>
  <c r="C283" i="2"/>
  <c r="A283" i="2"/>
  <c r="B284" i="2"/>
  <c r="G283" i="2"/>
  <c r="F283" i="2"/>
  <c r="D283" i="2"/>
  <c r="M281" i="4" l="1"/>
  <c r="R280" i="4"/>
  <c r="Q280" i="4"/>
  <c r="P280" i="4"/>
  <c r="O280" i="4"/>
  <c r="L280" i="4"/>
  <c r="N280" i="4"/>
  <c r="D281" i="3"/>
  <c r="C281" i="3"/>
  <c r="A281" i="3"/>
  <c r="B282" i="3"/>
  <c r="G281" i="3"/>
  <c r="F281" i="3"/>
  <c r="E281" i="3"/>
  <c r="G284" i="2"/>
  <c r="B285" i="2"/>
  <c r="F284" i="2"/>
  <c r="E284" i="2"/>
  <c r="D284" i="2"/>
  <c r="C284" i="2"/>
  <c r="A284" i="2"/>
  <c r="R281" i="4" l="1"/>
  <c r="L281" i="4"/>
  <c r="M282" i="4"/>
  <c r="Q281" i="4"/>
  <c r="P281" i="4"/>
  <c r="O281" i="4"/>
  <c r="N281" i="4"/>
  <c r="G282" i="3"/>
  <c r="F282" i="3"/>
  <c r="E282" i="3"/>
  <c r="D282" i="3"/>
  <c r="B283" i="3"/>
  <c r="C282" i="3"/>
  <c r="A282" i="3"/>
  <c r="G285" i="2"/>
  <c r="E285" i="2"/>
  <c r="D285" i="2"/>
  <c r="C285" i="2"/>
  <c r="B286" i="2"/>
  <c r="F285" i="2"/>
  <c r="A285" i="2"/>
  <c r="M283" i="4" l="1"/>
  <c r="R282" i="4"/>
  <c r="P282" i="4"/>
  <c r="O282" i="4"/>
  <c r="N282" i="4"/>
  <c r="L282" i="4"/>
  <c r="Q282" i="4"/>
  <c r="G283" i="3"/>
  <c r="F283" i="3"/>
  <c r="E283" i="3"/>
  <c r="D283" i="3"/>
  <c r="C283" i="3"/>
  <c r="B284" i="3"/>
  <c r="A283" i="3"/>
  <c r="B287" i="2"/>
  <c r="A286" i="2"/>
  <c r="G286" i="2"/>
  <c r="F286" i="2"/>
  <c r="E286" i="2"/>
  <c r="D286" i="2"/>
  <c r="C286" i="2"/>
  <c r="M284" i="4" l="1"/>
  <c r="P283" i="4"/>
  <c r="O283" i="4"/>
  <c r="N283" i="4"/>
  <c r="L283" i="4"/>
  <c r="R283" i="4"/>
  <c r="Q283" i="4"/>
  <c r="B285" i="3"/>
  <c r="G284" i="3"/>
  <c r="C284" i="3"/>
  <c r="A284" i="3"/>
  <c r="F284" i="3"/>
  <c r="E284" i="3"/>
  <c r="D284" i="3"/>
  <c r="B288" i="2"/>
  <c r="G287" i="2"/>
  <c r="F287" i="2"/>
  <c r="E287" i="2"/>
  <c r="D287" i="2"/>
  <c r="C287" i="2"/>
  <c r="A287" i="2"/>
  <c r="O284" i="4" l="1"/>
  <c r="N284" i="4"/>
  <c r="L284" i="4"/>
  <c r="M285" i="4"/>
  <c r="R284" i="4"/>
  <c r="Q284" i="4"/>
  <c r="P284" i="4"/>
  <c r="C285" i="3"/>
  <c r="A285" i="3"/>
  <c r="B286" i="3"/>
  <c r="G285" i="3"/>
  <c r="F285" i="3"/>
  <c r="E285" i="3"/>
  <c r="D285" i="3"/>
  <c r="B289" i="2"/>
  <c r="G288" i="2"/>
  <c r="F288" i="2"/>
  <c r="E288" i="2"/>
  <c r="D288" i="2"/>
  <c r="C288" i="2"/>
  <c r="A288" i="2"/>
  <c r="R285" i="4" l="1"/>
  <c r="Q285" i="4"/>
  <c r="P285" i="4"/>
  <c r="O285" i="4"/>
  <c r="N285" i="4"/>
  <c r="M286" i="4"/>
  <c r="L285" i="4"/>
  <c r="G286" i="3"/>
  <c r="F286" i="3"/>
  <c r="C286" i="3"/>
  <c r="A286" i="3"/>
  <c r="B287" i="3"/>
  <c r="E286" i="3"/>
  <c r="D286" i="3"/>
  <c r="D289" i="2"/>
  <c r="B290" i="2"/>
  <c r="G289" i="2"/>
  <c r="A289" i="2"/>
  <c r="F289" i="2"/>
  <c r="E289" i="2"/>
  <c r="C289" i="2"/>
  <c r="O286" i="4" l="1"/>
  <c r="L286" i="4"/>
  <c r="M287" i="4"/>
  <c r="R286" i="4"/>
  <c r="Q286" i="4"/>
  <c r="P286" i="4"/>
  <c r="N286" i="4"/>
  <c r="D287" i="3"/>
  <c r="F287" i="3"/>
  <c r="E287" i="3"/>
  <c r="C287" i="3"/>
  <c r="B288" i="3"/>
  <c r="G287" i="3"/>
  <c r="A287" i="3"/>
  <c r="D290" i="2"/>
  <c r="A290" i="2"/>
  <c r="B291" i="2"/>
  <c r="G290" i="2"/>
  <c r="F290" i="2"/>
  <c r="E290" i="2"/>
  <c r="C290" i="2"/>
  <c r="M288" i="4" l="1"/>
  <c r="R287" i="4"/>
  <c r="Q287" i="4"/>
  <c r="P287" i="4"/>
  <c r="O287" i="4"/>
  <c r="N287" i="4"/>
  <c r="L287" i="4"/>
  <c r="B289" i="3"/>
  <c r="F288" i="3"/>
  <c r="E288" i="3"/>
  <c r="D288" i="3"/>
  <c r="C288" i="3"/>
  <c r="G288" i="3"/>
  <c r="A288" i="3"/>
  <c r="F291" i="2"/>
  <c r="B292" i="2"/>
  <c r="G291" i="2"/>
  <c r="E291" i="2"/>
  <c r="D291" i="2"/>
  <c r="C291" i="2"/>
  <c r="A291" i="2"/>
  <c r="Q288" i="4" l="1"/>
  <c r="O288" i="4"/>
  <c r="N288" i="4"/>
  <c r="L288" i="4"/>
  <c r="P288" i="4"/>
  <c r="M289" i="4"/>
  <c r="R288" i="4"/>
  <c r="F289" i="3"/>
  <c r="B290" i="3"/>
  <c r="G289" i="3"/>
  <c r="D289" i="3"/>
  <c r="C289" i="3"/>
  <c r="E289" i="3"/>
  <c r="A289" i="3"/>
  <c r="F292" i="2"/>
  <c r="D292" i="2"/>
  <c r="C292" i="2"/>
  <c r="G292" i="2"/>
  <c r="E292" i="2"/>
  <c r="A292" i="2"/>
  <c r="B293" i="2"/>
  <c r="M290" i="4" l="1"/>
  <c r="R289" i="4"/>
  <c r="Q289" i="4"/>
  <c r="P289" i="4"/>
  <c r="O289" i="4"/>
  <c r="N289" i="4"/>
  <c r="L289" i="4"/>
  <c r="A290" i="3"/>
  <c r="B291" i="3"/>
  <c r="G290" i="3"/>
  <c r="F290" i="3"/>
  <c r="E290" i="3"/>
  <c r="D290" i="3"/>
  <c r="C290" i="3"/>
  <c r="B294" i="2"/>
  <c r="G293" i="2"/>
  <c r="F293" i="2"/>
  <c r="E293" i="2"/>
  <c r="D293" i="2"/>
  <c r="C293" i="2"/>
  <c r="A293" i="2"/>
  <c r="R290" i="4" l="1"/>
  <c r="Q290" i="4"/>
  <c r="P290" i="4"/>
  <c r="O290" i="4"/>
  <c r="N290" i="4"/>
  <c r="M291" i="4"/>
  <c r="L290" i="4"/>
  <c r="B292" i="3"/>
  <c r="G291" i="3"/>
  <c r="F291" i="3"/>
  <c r="E291" i="3"/>
  <c r="A291" i="3"/>
  <c r="D291" i="3"/>
  <c r="C291" i="3"/>
  <c r="A294" i="2"/>
  <c r="F294" i="2"/>
  <c r="E294" i="2"/>
  <c r="D294" i="2"/>
  <c r="B295" i="2"/>
  <c r="G294" i="2"/>
  <c r="C294" i="2"/>
  <c r="L291" i="4" l="1"/>
  <c r="R291" i="4"/>
  <c r="Q291" i="4"/>
  <c r="P291" i="4"/>
  <c r="O291" i="4"/>
  <c r="M292" i="4"/>
  <c r="N291" i="4"/>
  <c r="A292" i="3"/>
  <c r="E292" i="3"/>
  <c r="D292" i="3"/>
  <c r="C292" i="3"/>
  <c r="B293" i="3"/>
  <c r="G292" i="3"/>
  <c r="F292" i="3"/>
  <c r="A295" i="2"/>
  <c r="G295" i="2"/>
  <c r="F295" i="2"/>
  <c r="E295" i="2"/>
  <c r="D295" i="2"/>
  <c r="C295" i="2"/>
  <c r="B296" i="2"/>
  <c r="M293" i="4" l="1"/>
  <c r="R292" i="4"/>
  <c r="Q292" i="4"/>
  <c r="P292" i="4"/>
  <c r="L292" i="4"/>
  <c r="O292" i="4"/>
  <c r="N292" i="4"/>
  <c r="B294" i="3"/>
  <c r="G293" i="3"/>
  <c r="F293" i="3"/>
  <c r="E293" i="3"/>
  <c r="D293" i="3"/>
  <c r="C293" i="3"/>
  <c r="A293" i="3"/>
  <c r="C296" i="2"/>
  <c r="G296" i="2"/>
  <c r="F296" i="2"/>
  <c r="B297" i="2"/>
  <c r="E296" i="2"/>
  <c r="D296" i="2"/>
  <c r="A296" i="2"/>
  <c r="N293" i="4" l="1"/>
  <c r="O293" i="4"/>
  <c r="L293" i="4"/>
  <c r="M294" i="4"/>
  <c r="R293" i="4"/>
  <c r="Q293" i="4"/>
  <c r="P293" i="4"/>
  <c r="C294" i="3"/>
  <c r="G294" i="3"/>
  <c r="F294" i="3"/>
  <c r="E294" i="3"/>
  <c r="D294" i="3"/>
  <c r="A294" i="3"/>
  <c r="B295" i="3"/>
  <c r="C297" i="2"/>
  <c r="A297" i="2"/>
  <c r="B298" i="2"/>
  <c r="G297" i="2"/>
  <c r="F297" i="2"/>
  <c r="E297" i="2"/>
  <c r="D297" i="2"/>
  <c r="M295" i="4" l="1"/>
  <c r="R294" i="4"/>
  <c r="Q294" i="4"/>
  <c r="O294" i="4"/>
  <c r="N294" i="4"/>
  <c r="L294" i="4"/>
  <c r="P294" i="4"/>
  <c r="A295" i="3"/>
  <c r="B296" i="3"/>
  <c r="G295" i="3"/>
  <c r="F295" i="3"/>
  <c r="E295" i="3"/>
  <c r="D295" i="3"/>
  <c r="C295" i="3"/>
  <c r="E298" i="2"/>
  <c r="B299" i="2"/>
  <c r="G298" i="2"/>
  <c r="F298" i="2"/>
  <c r="D298" i="2"/>
  <c r="C298" i="2"/>
  <c r="A298" i="2"/>
  <c r="P295" i="4" l="1"/>
  <c r="R295" i="4"/>
  <c r="Q295" i="4"/>
  <c r="O295" i="4"/>
  <c r="N295" i="4"/>
  <c r="L295" i="4"/>
  <c r="M296" i="4"/>
  <c r="E296" i="3"/>
  <c r="B297" i="3"/>
  <c r="G296" i="3"/>
  <c r="F296" i="3"/>
  <c r="D296" i="3"/>
  <c r="C296" i="3"/>
  <c r="A296" i="3"/>
  <c r="B300" i="2"/>
  <c r="G299" i="2"/>
  <c r="F299" i="2"/>
  <c r="E299" i="2"/>
  <c r="C299" i="2"/>
  <c r="A299" i="2"/>
  <c r="D299" i="2"/>
  <c r="N296" i="4" l="1"/>
  <c r="L296" i="4"/>
  <c r="M297" i="4"/>
  <c r="R296" i="4"/>
  <c r="Q296" i="4"/>
  <c r="P296" i="4"/>
  <c r="O296" i="4"/>
  <c r="D297" i="3"/>
  <c r="E297" i="3"/>
  <c r="C297" i="3"/>
  <c r="A297" i="3"/>
  <c r="B298" i="3"/>
  <c r="G297" i="3"/>
  <c r="F297" i="3"/>
  <c r="G300" i="2"/>
  <c r="F300" i="2"/>
  <c r="E300" i="2"/>
  <c r="D300" i="2"/>
  <c r="C300" i="2"/>
  <c r="A300" i="2"/>
  <c r="R297" i="4" l="1"/>
  <c r="M298" i="4"/>
  <c r="Q297" i="4"/>
  <c r="P297" i="4"/>
  <c r="O297" i="4"/>
  <c r="N297" i="4"/>
  <c r="L297" i="4"/>
  <c r="G298" i="3"/>
  <c r="B299" i="3"/>
  <c r="F298" i="3"/>
  <c r="E298" i="3"/>
  <c r="D298" i="3"/>
  <c r="C298" i="3"/>
  <c r="A298" i="3"/>
  <c r="N298" i="4" l="1"/>
  <c r="L298" i="4"/>
  <c r="M299" i="4"/>
  <c r="Q298" i="4"/>
  <c r="P298" i="4"/>
  <c r="O298" i="4"/>
  <c r="R298" i="4"/>
  <c r="F299" i="3"/>
  <c r="B300" i="3"/>
  <c r="G299" i="3"/>
  <c r="E299" i="3"/>
  <c r="D299" i="3"/>
  <c r="C299" i="3"/>
  <c r="A299" i="3"/>
  <c r="M300" i="4" l="1"/>
  <c r="L299" i="4"/>
  <c r="Q299" i="4"/>
  <c r="P299" i="4"/>
  <c r="O299" i="4"/>
  <c r="N299" i="4"/>
  <c r="R299" i="4"/>
  <c r="B301" i="3"/>
  <c r="A300" i="3"/>
  <c r="G300" i="3"/>
  <c r="F300" i="3"/>
  <c r="E300" i="3"/>
  <c r="D300" i="3"/>
  <c r="C300" i="3"/>
  <c r="R300" i="4" l="1"/>
  <c r="Q300" i="4"/>
  <c r="P300" i="4"/>
  <c r="O300" i="4"/>
  <c r="N300" i="4"/>
  <c r="L300" i="4"/>
  <c r="M301" i="4"/>
  <c r="B302" i="3"/>
  <c r="G301" i="3"/>
  <c r="F301" i="3"/>
  <c r="E301" i="3"/>
  <c r="D301" i="3"/>
  <c r="C301" i="3"/>
  <c r="A301" i="3"/>
  <c r="N301" i="4" l="1"/>
  <c r="M302" i="4"/>
  <c r="R301" i="4"/>
  <c r="Q301" i="4"/>
  <c r="P301" i="4"/>
  <c r="O301" i="4"/>
  <c r="L301" i="4"/>
  <c r="A302" i="3"/>
  <c r="F302" i="3"/>
  <c r="E302" i="3"/>
  <c r="D302" i="3"/>
  <c r="C302" i="3"/>
  <c r="B303" i="3"/>
  <c r="G302" i="3"/>
  <c r="O302" i="4" l="1"/>
  <c r="M303" i="4"/>
  <c r="R302" i="4"/>
  <c r="Q302" i="4"/>
  <c r="N302" i="4"/>
  <c r="L302" i="4"/>
  <c r="P302" i="4"/>
  <c r="D303" i="3"/>
  <c r="B304" i="3"/>
  <c r="G303" i="3"/>
  <c r="F303" i="3"/>
  <c r="E303" i="3"/>
  <c r="C303" i="3"/>
  <c r="A303" i="3"/>
  <c r="P303" i="4" l="1"/>
  <c r="O303" i="4"/>
  <c r="N303" i="4"/>
  <c r="L303" i="4"/>
  <c r="M304" i="4"/>
  <c r="R303" i="4"/>
  <c r="Q303" i="4"/>
  <c r="C304" i="3"/>
  <c r="B305" i="3"/>
  <c r="G304" i="3"/>
  <c r="F304" i="3"/>
  <c r="E304" i="3"/>
  <c r="D304" i="3"/>
  <c r="A304" i="3"/>
  <c r="Q304" i="4" l="1"/>
  <c r="N304" i="4"/>
  <c r="L304" i="4"/>
  <c r="M305" i="4"/>
  <c r="R304" i="4"/>
  <c r="P304" i="4"/>
  <c r="O304" i="4"/>
  <c r="F305" i="3"/>
  <c r="C305" i="3"/>
  <c r="A305" i="3"/>
  <c r="B306" i="3"/>
  <c r="G305" i="3"/>
  <c r="E305" i="3"/>
  <c r="D305" i="3"/>
  <c r="R305" i="4" l="1"/>
  <c r="M306" i="4"/>
  <c r="Q305" i="4"/>
  <c r="P305" i="4"/>
  <c r="O305" i="4"/>
  <c r="N305" i="4"/>
  <c r="L305" i="4"/>
  <c r="E306" i="3"/>
  <c r="B307" i="3"/>
  <c r="G306" i="3"/>
  <c r="F306" i="3"/>
  <c r="D306" i="3"/>
  <c r="C306" i="3"/>
  <c r="A306" i="3"/>
  <c r="M307" i="4" l="1"/>
  <c r="R306" i="4"/>
  <c r="L306" i="4"/>
  <c r="Q306" i="4"/>
  <c r="P306" i="4"/>
  <c r="O306" i="4"/>
  <c r="N306" i="4"/>
  <c r="D307" i="3"/>
  <c r="B308" i="3"/>
  <c r="G307" i="3"/>
  <c r="F307" i="3"/>
  <c r="E307" i="3"/>
  <c r="C307" i="3"/>
  <c r="A307" i="3"/>
  <c r="N307" i="4" l="1"/>
  <c r="O307" i="4"/>
  <c r="M308" i="4"/>
  <c r="R307" i="4"/>
  <c r="Q307" i="4"/>
  <c r="L307" i="4"/>
  <c r="P307" i="4"/>
  <c r="F308" i="3"/>
  <c r="B309" i="3"/>
  <c r="A308" i="3"/>
  <c r="G308" i="3"/>
  <c r="E308" i="3"/>
  <c r="D308" i="3"/>
  <c r="C308" i="3"/>
  <c r="M309" i="4" l="1"/>
  <c r="P308" i="4"/>
  <c r="R308" i="4"/>
  <c r="Q308" i="4"/>
  <c r="O308" i="4"/>
  <c r="N308" i="4"/>
  <c r="L308" i="4"/>
  <c r="F309" i="3"/>
  <c r="B310" i="3"/>
  <c r="G309" i="3"/>
  <c r="E309" i="3"/>
  <c r="D309" i="3"/>
  <c r="C309" i="3"/>
  <c r="A309" i="3"/>
  <c r="P309" i="4" l="1"/>
  <c r="O309" i="4"/>
  <c r="M310" i="4"/>
  <c r="N309" i="4"/>
  <c r="L309" i="4"/>
  <c r="Q309" i="4"/>
  <c r="R309" i="4"/>
  <c r="F310" i="3"/>
  <c r="B311" i="3"/>
  <c r="G310" i="3"/>
  <c r="E310" i="3"/>
  <c r="D310" i="3"/>
  <c r="C310" i="3"/>
  <c r="A310" i="3"/>
  <c r="M311" i="4" l="1"/>
  <c r="R310" i="4"/>
  <c r="Q310" i="4"/>
  <c r="P310" i="4"/>
  <c r="O310" i="4"/>
  <c r="N310" i="4"/>
  <c r="L310" i="4"/>
  <c r="A311" i="3"/>
  <c r="F311" i="3"/>
  <c r="B312" i="3"/>
  <c r="G311" i="3"/>
  <c r="E311" i="3"/>
  <c r="D311" i="3"/>
  <c r="C311" i="3"/>
  <c r="R311" i="4" l="1"/>
  <c r="Q311" i="4"/>
  <c r="O311" i="4"/>
  <c r="N311" i="4"/>
  <c r="L311" i="4"/>
  <c r="M312" i="4"/>
  <c r="P311" i="4"/>
  <c r="A312" i="3"/>
  <c r="B313" i="3"/>
  <c r="G312" i="3"/>
  <c r="F312" i="3"/>
  <c r="E312" i="3"/>
  <c r="D312" i="3"/>
  <c r="C312" i="3"/>
  <c r="R312" i="4" l="1"/>
  <c r="Q312" i="4"/>
  <c r="P312" i="4"/>
  <c r="O312" i="4"/>
  <c r="N312" i="4"/>
  <c r="L312" i="4"/>
  <c r="M313" i="4"/>
  <c r="C313" i="3"/>
  <c r="D313" i="3"/>
  <c r="G313" i="3"/>
  <c r="F313" i="3"/>
  <c r="E313" i="3"/>
  <c r="A313" i="3"/>
  <c r="B314" i="3"/>
  <c r="M314" i="4" l="1"/>
  <c r="Q313" i="4"/>
  <c r="R313" i="4"/>
  <c r="O313" i="4"/>
  <c r="P313" i="4"/>
  <c r="N313" i="4"/>
  <c r="L313" i="4"/>
  <c r="C314" i="3"/>
  <c r="D314" i="3"/>
  <c r="A314" i="3"/>
  <c r="B315" i="3"/>
  <c r="G314" i="3"/>
  <c r="F314" i="3"/>
  <c r="E314" i="3"/>
  <c r="L314" i="4" l="1"/>
  <c r="O314" i="4"/>
  <c r="M315" i="4"/>
  <c r="Q314" i="4"/>
  <c r="P314" i="4"/>
  <c r="N314" i="4"/>
  <c r="R314" i="4"/>
  <c r="E315" i="3"/>
  <c r="B316" i="3"/>
  <c r="G315" i="3"/>
  <c r="F315" i="3"/>
  <c r="D315" i="3"/>
  <c r="C315" i="3"/>
  <c r="A315" i="3"/>
  <c r="P315" i="4" l="1"/>
  <c r="M316" i="4"/>
  <c r="R315" i="4"/>
  <c r="Q315" i="4"/>
  <c r="O315" i="4"/>
  <c r="N315" i="4"/>
  <c r="L315" i="4"/>
  <c r="E316" i="3"/>
  <c r="A316" i="3"/>
  <c r="B317" i="3"/>
  <c r="G316" i="3"/>
  <c r="F316" i="3"/>
  <c r="D316" i="3"/>
  <c r="C316" i="3"/>
  <c r="O316" i="4" l="1"/>
  <c r="N316" i="4"/>
  <c r="L316" i="4"/>
  <c r="M317" i="4"/>
  <c r="R316" i="4"/>
  <c r="Q316" i="4"/>
  <c r="P316" i="4"/>
  <c r="G317" i="3"/>
  <c r="A317" i="3"/>
  <c r="B318" i="3"/>
  <c r="F317" i="3"/>
  <c r="E317" i="3"/>
  <c r="D317" i="3"/>
  <c r="C317" i="3"/>
  <c r="Q317" i="4" l="1"/>
  <c r="P317" i="4"/>
  <c r="O317" i="4"/>
  <c r="N317" i="4"/>
  <c r="M318" i="4"/>
  <c r="R317" i="4"/>
  <c r="L317" i="4"/>
  <c r="G318" i="3"/>
  <c r="E318" i="3"/>
  <c r="B319" i="3"/>
  <c r="F318" i="3"/>
  <c r="D318" i="3"/>
  <c r="C318" i="3"/>
  <c r="A318" i="3"/>
  <c r="Q318" i="4" l="1"/>
  <c r="P318" i="4"/>
  <c r="N318" i="4"/>
  <c r="O318" i="4"/>
  <c r="M319" i="4"/>
  <c r="R318" i="4"/>
  <c r="L318" i="4"/>
  <c r="B320" i="3"/>
  <c r="E319" i="3"/>
  <c r="G319" i="3"/>
  <c r="F319" i="3"/>
  <c r="D319" i="3"/>
  <c r="C319" i="3"/>
  <c r="A319" i="3"/>
  <c r="R319" i="4" l="1"/>
  <c r="P319" i="4"/>
  <c r="Q319" i="4"/>
  <c r="O319" i="4"/>
  <c r="N319" i="4"/>
  <c r="L319" i="4"/>
  <c r="M320" i="4"/>
  <c r="B321" i="3"/>
  <c r="A320" i="3"/>
  <c r="G320" i="3"/>
  <c r="F320" i="3"/>
  <c r="E320" i="3"/>
  <c r="D320" i="3"/>
  <c r="C320" i="3"/>
  <c r="R320" i="4" l="1"/>
  <c r="P320" i="4"/>
  <c r="M321" i="4"/>
  <c r="Q320" i="4"/>
  <c r="O320" i="4"/>
  <c r="L320" i="4"/>
  <c r="N320" i="4"/>
  <c r="C321" i="3"/>
  <c r="B322" i="3"/>
  <c r="G321" i="3"/>
  <c r="F321" i="3"/>
  <c r="E321" i="3"/>
  <c r="D321" i="3"/>
  <c r="A321" i="3"/>
  <c r="L321" i="4" l="1"/>
  <c r="O321" i="4"/>
  <c r="N321" i="4"/>
  <c r="M322" i="4"/>
  <c r="R321" i="4"/>
  <c r="Q321" i="4"/>
  <c r="P321" i="4"/>
  <c r="D322" i="3"/>
  <c r="G322" i="3"/>
  <c r="F322" i="3"/>
  <c r="E322" i="3"/>
  <c r="C322" i="3"/>
  <c r="A322" i="3"/>
  <c r="B323" i="3"/>
  <c r="M323" i="4" l="1"/>
  <c r="R322" i="4"/>
  <c r="P322" i="4"/>
  <c r="N322" i="4"/>
  <c r="Q322" i="4"/>
  <c r="O322" i="4"/>
  <c r="L322" i="4"/>
  <c r="D323" i="3"/>
  <c r="G323" i="3"/>
  <c r="A323" i="3"/>
  <c r="B324" i="3"/>
  <c r="F323" i="3"/>
  <c r="E323" i="3"/>
  <c r="C323" i="3"/>
  <c r="N323" i="4" l="1"/>
  <c r="M324" i="4"/>
  <c r="O323" i="4"/>
  <c r="L323" i="4"/>
  <c r="Q323" i="4"/>
  <c r="P323" i="4"/>
  <c r="R323" i="4"/>
  <c r="F324" i="3"/>
  <c r="G324" i="3"/>
  <c r="B325" i="3"/>
  <c r="E324" i="3"/>
  <c r="D324" i="3"/>
  <c r="C324" i="3"/>
  <c r="A324" i="3"/>
  <c r="M325" i="4" l="1"/>
  <c r="P324" i="4"/>
  <c r="O324" i="4"/>
  <c r="N324" i="4"/>
  <c r="L324" i="4"/>
  <c r="R324" i="4"/>
  <c r="Q324" i="4"/>
  <c r="F325" i="3"/>
  <c r="A325" i="3"/>
  <c r="B326" i="3"/>
  <c r="G325" i="3"/>
  <c r="E325" i="3"/>
  <c r="D325" i="3"/>
  <c r="C325" i="3"/>
  <c r="P325" i="4" l="1"/>
  <c r="O325" i="4"/>
  <c r="Q325" i="4"/>
  <c r="L325" i="4"/>
  <c r="M326" i="4"/>
  <c r="R325" i="4"/>
  <c r="N325" i="4"/>
  <c r="D326" i="3"/>
  <c r="A326" i="3"/>
  <c r="B327" i="3"/>
  <c r="G326" i="3"/>
  <c r="F326" i="3"/>
  <c r="E326" i="3"/>
  <c r="C326" i="3"/>
  <c r="R326" i="4" l="1"/>
  <c r="P326" i="4"/>
  <c r="O326" i="4"/>
  <c r="N326" i="4"/>
  <c r="L326" i="4"/>
  <c r="M327" i="4"/>
  <c r="Q326" i="4"/>
  <c r="A327" i="3"/>
  <c r="F327" i="3"/>
  <c r="E327" i="3"/>
  <c r="D327" i="3"/>
  <c r="B328" i="3"/>
  <c r="G327" i="3"/>
  <c r="C327" i="3"/>
  <c r="R327" i="4" l="1"/>
  <c r="Q327" i="4"/>
  <c r="O327" i="4"/>
  <c r="M328" i="4"/>
  <c r="P327" i="4"/>
  <c r="N327" i="4"/>
  <c r="L327" i="4"/>
  <c r="A328" i="3"/>
  <c r="B329" i="3"/>
  <c r="G328" i="3"/>
  <c r="F328" i="3"/>
  <c r="E328" i="3"/>
  <c r="D328" i="3"/>
  <c r="C328" i="3"/>
  <c r="O328" i="4" l="1"/>
  <c r="N328" i="4"/>
  <c r="L328" i="4"/>
  <c r="M329" i="4"/>
  <c r="R328" i="4"/>
  <c r="Q328" i="4"/>
  <c r="P328" i="4"/>
  <c r="C329" i="3"/>
  <c r="A329" i="3"/>
  <c r="B330" i="3"/>
  <c r="E329" i="3"/>
  <c r="D329" i="3"/>
  <c r="G329" i="3"/>
  <c r="F329" i="3"/>
  <c r="M330" i="4" l="1"/>
  <c r="Q329" i="4"/>
  <c r="P329" i="4"/>
  <c r="R329" i="4"/>
  <c r="O329" i="4"/>
  <c r="N329" i="4"/>
  <c r="L329" i="4"/>
  <c r="C330" i="3"/>
  <c r="D330" i="3"/>
  <c r="A330" i="3"/>
  <c r="B331" i="3"/>
  <c r="G330" i="3"/>
  <c r="F330" i="3"/>
  <c r="E330" i="3"/>
  <c r="L330" i="4" l="1"/>
  <c r="M331" i="4"/>
  <c r="R330" i="4"/>
  <c r="O330" i="4"/>
  <c r="N330" i="4"/>
  <c r="Q330" i="4"/>
  <c r="P330" i="4"/>
  <c r="E331" i="3"/>
  <c r="F331" i="3"/>
  <c r="B332" i="3"/>
  <c r="G331" i="3"/>
  <c r="D331" i="3"/>
  <c r="C331" i="3"/>
  <c r="A331" i="3"/>
  <c r="P331" i="4" l="1"/>
  <c r="O331" i="4"/>
  <c r="N331" i="4"/>
  <c r="L331" i="4"/>
  <c r="M332" i="4"/>
  <c r="R331" i="4"/>
  <c r="Q331" i="4"/>
  <c r="E332" i="3"/>
  <c r="G332" i="3"/>
  <c r="F332" i="3"/>
  <c r="B333" i="3"/>
  <c r="D332" i="3"/>
  <c r="C332" i="3"/>
  <c r="A332" i="3"/>
  <c r="O332" i="4" l="1"/>
  <c r="N332" i="4"/>
  <c r="L332" i="4"/>
  <c r="Q332" i="4"/>
  <c r="M333" i="4"/>
  <c r="R332" i="4"/>
  <c r="P332" i="4"/>
  <c r="G333" i="3"/>
  <c r="A333" i="3"/>
  <c r="C333" i="3"/>
  <c r="B334" i="3"/>
  <c r="F333" i="3"/>
  <c r="E333" i="3"/>
  <c r="D333" i="3"/>
  <c r="R333" i="4" l="1"/>
  <c r="P333" i="4"/>
  <c r="Q333" i="4"/>
  <c r="O333" i="4"/>
  <c r="N333" i="4"/>
  <c r="L333" i="4"/>
  <c r="M334" i="4"/>
  <c r="G334" i="3"/>
  <c r="C334" i="3"/>
  <c r="B335" i="3"/>
  <c r="F334" i="3"/>
  <c r="E334" i="3"/>
  <c r="D334" i="3"/>
  <c r="A334" i="3"/>
  <c r="Q334" i="4" l="1"/>
  <c r="P334" i="4"/>
  <c r="N334" i="4"/>
  <c r="M335" i="4"/>
  <c r="R334" i="4"/>
  <c r="O334" i="4"/>
  <c r="L334" i="4"/>
  <c r="B336" i="3"/>
  <c r="E335" i="3"/>
  <c r="D335" i="3"/>
  <c r="C335" i="3"/>
  <c r="G335" i="3"/>
  <c r="F335" i="3"/>
  <c r="A335" i="3"/>
  <c r="O335" i="4" l="1"/>
  <c r="L335" i="4"/>
  <c r="M336" i="4"/>
  <c r="R335" i="4"/>
  <c r="Q335" i="4"/>
  <c r="P335" i="4"/>
  <c r="N335" i="4"/>
  <c r="B337" i="3"/>
  <c r="G336" i="3"/>
  <c r="E336" i="3"/>
  <c r="D336" i="3"/>
  <c r="C336" i="3"/>
  <c r="A336" i="3"/>
  <c r="F336" i="3"/>
  <c r="R336" i="4" l="1"/>
  <c r="P336" i="4"/>
  <c r="Q336" i="4"/>
  <c r="N336" i="4"/>
  <c r="M337" i="4"/>
  <c r="O336" i="4"/>
  <c r="L336" i="4"/>
  <c r="B338" i="3"/>
  <c r="G337" i="3"/>
  <c r="F337" i="3"/>
  <c r="E337" i="3"/>
  <c r="D337" i="3"/>
  <c r="C337" i="3"/>
  <c r="A337" i="3"/>
  <c r="L337" i="4" l="1"/>
  <c r="M338" i="4"/>
  <c r="R337" i="4"/>
  <c r="P337" i="4"/>
  <c r="O337" i="4"/>
  <c r="N337" i="4"/>
  <c r="Q337" i="4"/>
  <c r="D338" i="3"/>
  <c r="A338" i="3"/>
  <c r="B339" i="3"/>
  <c r="G338" i="3"/>
  <c r="F338" i="3"/>
  <c r="E338" i="3"/>
  <c r="C338" i="3"/>
  <c r="M339" i="4" l="1"/>
  <c r="R338" i="4"/>
  <c r="O338" i="4"/>
  <c r="N338" i="4"/>
  <c r="L338" i="4"/>
  <c r="Q338" i="4"/>
  <c r="P338" i="4"/>
  <c r="D339" i="3"/>
  <c r="E339" i="3"/>
  <c r="G339" i="3"/>
  <c r="F339" i="3"/>
  <c r="C339" i="3"/>
  <c r="A339" i="3"/>
  <c r="B340" i="3"/>
  <c r="N339" i="4" l="1"/>
  <c r="Q339" i="4"/>
  <c r="O339" i="4"/>
  <c r="M340" i="4"/>
  <c r="R339" i="4"/>
  <c r="P339" i="4"/>
  <c r="L339" i="4"/>
  <c r="F340" i="3"/>
  <c r="G340" i="3"/>
  <c r="E340" i="3"/>
  <c r="D340" i="3"/>
  <c r="A340" i="3"/>
  <c r="B341" i="3"/>
  <c r="C340" i="3"/>
  <c r="M341" i="4" l="1"/>
  <c r="R340" i="4"/>
  <c r="Q340" i="4"/>
  <c r="P340" i="4"/>
  <c r="O340" i="4"/>
  <c r="N340" i="4"/>
  <c r="L340" i="4"/>
  <c r="F341" i="3"/>
  <c r="B342" i="3"/>
  <c r="G341" i="3"/>
  <c r="E341" i="3"/>
  <c r="D341" i="3"/>
  <c r="C341" i="3"/>
  <c r="A341" i="3"/>
  <c r="P341" i="4" l="1"/>
  <c r="O341" i="4"/>
  <c r="M342" i="4"/>
  <c r="R341" i="4"/>
  <c r="Q341" i="4"/>
  <c r="N341" i="4"/>
  <c r="L341" i="4"/>
  <c r="B343" i="3"/>
  <c r="G342" i="3"/>
  <c r="F342" i="3"/>
  <c r="E342" i="3"/>
  <c r="D342" i="3"/>
  <c r="C342" i="3"/>
  <c r="A342" i="3"/>
  <c r="O342" i="4" l="1"/>
  <c r="L342" i="4"/>
  <c r="M343" i="4"/>
  <c r="R342" i="4"/>
  <c r="Q342" i="4"/>
  <c r="N342" i="4"/>
  <c r="P342" i="4"/>
  <c r="A343" i="3"/>
  <c r="D343" i="3"/>
  <c r="C343" i="3"/>
  <c r="F343" i="3"/>
  <c r="E343" i="3"/>
  <c r="B344" i="3"/>
  <c r="G343" i="3"/>
  <c r="R343" i="4" l="1"/>
  <c r="Q343" i="4"/>
  <c r="O343" i="4"/>
  <c r="M344" i="4"/>
  <c r="P343" i="4"/>
  <c r="N343" i="4"/>
  <c r="L343" i="4"/>
  <c r="A344" i="3"/>
  <c r="F344" i="3"/>
  <c r="B345" i="3"/>
  <c r="G344" i="3"/>
  <c r="E344" i="3"/>
  <c r="D344" i="3"/>
  <c r="C344" i="3"/>
  <c r="L344" i="4" l="1"/>
  <c r="M345" i="4"/>
  <c r="R344" i="4"/>
  <c r="Q344" i="4"/>
  <c r="O344" i="4"/>
  <c r="N344" i="4"/>
  <c r="P344" i="4"/>
  <c r="C345" i="3"/>
  <c r="G345" i="3"/>
  <c r="F345" i="3"/>
  <c r="B346" i="3"/>
  <c r="E345" i="3"/>
  <c r="D345" i="3"/>
  <c r="A345" i="3"/>
  <c r="M346" i="4" l="1"/>
  <c r="Q345" i="4"/>
  <c r="O345" i="4"/>
  <c r="N345" i="4"/>
  <c r="L345" i="4"/>
  <c r="R345" i="4"/>
  <c r="P345" i="4"/>
  <c r="C346" i="3"/>
  <c r="A346" i="3"/>
  <c r="G346" i="3"/>
  <c r="F346" i="3"/>
  <c r="E346" i="3"/>
  <c r="D346" i="3"/>
  <c r="B347" i="3"/>
  <c r="L346" i="4" l="1"/>
  <c r="Q346" i="4"/>
  <c r="M347" i="4"/>
  <c r="R346" i="4"/>
  <c r="P346" i="4"/>
  <c r="O346" i="4"/>
  <c r="N346" i="4"/>
  <c r="E347" i="3"/>
  <c r="C347" i="3"/>
  <c r="A347" i="3"/>
  <c r="B348" i="3"/>
  <c r="G347" i="3"/>
  <c r="F347" i="3"/>
  <c r="D347" i="3"/>
  <c r="R347" i="4" l="1"/>
  <c r="P347" i="4"/>
  <c r="Q347" i="4"/>
  <c r="O347" i="4"/>
  <c r="N347" i="4"/>
  <c r="L347" i="4"/>
  <c r="M348" i="4"/>
  <c r="E348" i="3"/>
  <c r="F348" i="3"/>
  <c r="D348" i="3"/>
  <c r="C348" i="3"/>
  <c r="B349" i="3"/>
  <c r="G348" i="3"/>
  <c r="A348" i="3"/>
  <c r="O348" i="4" l="1"/>
  <c r="N348" i="4"/>
  <c r="L348" i="4"/>
  <c r="R348" i="4"/>
  <c r="Q348" i="4"/>
  <c r="P348" i="4"/>
  <c r="M349" i="4"/>
  <c r="G349" i="3"/>
  <c r="B350" i="3"/>
  <c r="F349" i="3"/>
  <c r="E349" i="3"/>
  <c r="D349" i="3"/>
  <c r="C349" i="3"/>
  <c r="A349" i="3"/>
  <c r="O349" i="4" l="1"/>
  <c r="L349" i="4"/>
  <c r="M350" i="4"/>
  <c r="R349" i="4"/>
  <c r="Q349" i="4"/>
  <c r="P349" i="4"/>
  <c r="N349" i="4"/>
  <c r="G350" i="3"/>
  <c r="A350" i="3"/>
  <c r="B351" i="3"/>
  <c r="D350" i="3"/>
  <c r="C350" i="3"/>
  <c r="F350" i="3"/>
  <c r="E350" i="3"/>
  <c r="Q350" i="4" l="1"/>
  <c r="P350" i="4"/>
  <c r="N350" i="4"/>
  <c r="O350" i="4"/>
  <c r="M351" i="4"/>
  <c r="R350" i="4"/>
  <c r="L350" i="4"/>
  <c r="B352" i="3"/>
  <c r="C351" i="3"/>
  <c r="A351" i="3"/>
  <c r="G351" i="3"/>
  <c r="F351" i="3"/>
  <c r="E351" i="3"/>
  <c r="D351" i="3"/>
  <c r="M352" i="4" l="1"/>
  <c r="L351" i="4"/>
  <c r="R351" i="4"/>
  <c r="Q351" i="4"/>
  <c r="O351" i="4"/>
  <c r="N351" i="4"/>
  <c r="P351" i="4"/>
  <c r="B353" i="3"/>
  <c r="E352" i="3"/>
  <c r="G352" i="3"/>
  <c r="F352" i="3"/>
  <c r="D352" i="3"/>
  <c r="C352" i="3"/>
  <c r="A352" i="3"/>
  <c r="R352" i="4" l="1"/>
  <c r="P352" i="4"/>
  <c r="N352" i="4"/>
  <c r="L352" i="4"/>
  <c r="M353" i="4"/>
  <c r="Q352" i="4"/>
  <c r="O352" i="4"/>
  <c r="G353" i="3"/>
  <c r="F353" i="3"/>
  <c r="E353" i="3"/>
  <c r="B354" i="3"/>
  <c r="D353" i="3"/>
  <c r="C353" i="3"/>
  <c r="A353" i="3"/>
  <c r="L353" i="4" l="1"/>
  <c r="Q353" i="4"/>
  <c r="O353" i="4"/>
  <c r="M354" i="4"/>
  <c r="R353" i="4"/>
  <c r="P353" i="4"/>
  <c r="N353" i="4"/>
  <c r="D354" i="3"/>
  <c r="B355" i="3"/>
  <c r="A354" i="3"/>
  <c r="G354" i="3"/>
  <c r="F354" i="3"/>
  <c r="E354" i="3"/>
  <c r="C354" i="3"/>
  <c r="M355" i="4" l="1"/>
  <c r="R354" i="4"/>
  <c r="P354" i="4"/>
  <c r="O354" i="4"/>
  <c r="N354" i="4"/>
  <c r="L354" i="4"/>
  <c r="Q354" i="4"/>
  <c r="D355" i="3"/>
  <c r="B356" i="3"/>
  <c r="G355" i="3"/>
  <c r="F355" i="3"/>
  <c r="E355" i="3"/>
  <c r="C355" i="3"/>
  <c r="A355" i="3"/>
  <c r="N355" i="4" l="1"/>
  <c r="L355" i="4"/>
  <c r="M356" i="4"/>
  <c r="R355" i="4"/>
  <c r="Q355" i="4"/>
  <c r="P355" i="4"/>
  <c r="O355" i="4"/>
  <c r="F356" i="3"/>
  <c r="D356" i="3"/>
  <c r="C356" i="3"/>
  <c r="B357" i="3"/>
  <c r="G356" i="3"/>
  <c r="E356" i="3"/>
  <c r="A356" i="3"/>
  <c r="M357" i="4" l="1"/>
  <c r="O356" i="4"/>
  <c r="R356" i="4"/>
  <c r="Q356" i="4"/>
  <c r="P356" i="4"/>
  <c r="N356" i="4"/>
  <c r="L356" i="4"/>
  <c r="F357" i="3"/>
  <c r="G357" i="3"/>
  <c r="D357" i="3"/>
  <c r="C357" i="3"/>
  <c r="A357" i="3"/>
  <c r="B358" i="3"/>
  <c r="E357" i="3"/>
  <c r="P357" i="4" l="1"/>
  <c r="O357" i="4"/>
  <c r="M358" i="4"/>
  <c r="R357" i="4"/>
  <c r="Q357" i="4"/>
  <c r="N357" i="4"/>
  <c r="L357" i="4"/>
  <c r="B359" i="3"/>
  <c r="G358" i="3"/>
  <c r="F358" i="3"/>
  <c r="E358" i="3"/>
  <c r="D358" i="3"/>
  <c r="C358" i="3"/>
  <c r="A358" i="3"/>
  <c r="L358" i="4" l="1"/>
  <c r="M359" i="4"/>
  <c r="R358" i="4"/>
  <c r="Q358" i="4"/>
  <c r="P358" i="4"/>
  <c r="N358" i="4"/>
  <c r="O358" i="4"/>
  <c r="A359" i="3"/>
  <c r="B360" i="3"/>
  <c r="G359" i="3"/>
  <c r="F359" i="3"/>
  <c r="E359" i="3"/>
  <c r="D359" i="3"/>
  <c r="C359" i="3"/>
  <c r="R359" i="4" l="1"/>
  <c r="Q359" i="4"/>
  <c r="O359" i="4"/>
  <c r="N359" i="4"/>
  <c r="L359" i="4"/>
  <c r="M360" i="4"/>
  <c r="P359" i="4"/>
  <c r="A360" i="3"/>
  <c r="D360" i="3"/>
  <c r="G360" i="3"/>
  <c r="F360" i="3"/>
  <c r="E360" i="3"/>
  <c r="C360" i="3"/>
  <c r="B361" i="3"/>
  <c r="Q360" i="4" l="1"/>
  <c r="M361" i="4"/>
  <c r="R360" i="4"/>
  <c r="P360" i="4"/>
  <c r="O360" i="4"/>
  <c r="N360" i="4"/>
  <c r="L360" i="4"/>
  <c r="C361" i="3"/>
  <c r="F361" i="3"/>
  <c r="E361" i="3"/>
  <c r="D361" i="3"/>
  <c r="B362" i="3"/>
  <c r="G361" i="3"/>
  <c r="A361" i="3"/>
  <c r="M362" i="4" l="1"/>
  <c r="Q361" i="4"/>
  <c r="P361" i="4"/>
  <c r="O361" i="4"/>
  <c r="R361" i="4"/>
  <c r="N361" i="4"/>
  <c r="L361" i="4"/>
  <c r="C362" i="3"/>
  <c r="B363" i="3"/>
  <c r="G362" i="3"/>
  <c r="F362" i="3"/>
  <c r="E362" i="3"/>
  <c r="D362" i="3"/>
  <c r="A362" i="3"/>
  <c r="L362" i="4" l="1"/>
  <c r="N362" i="4"/>
  <c r="R362" i="4"/>
  <c r="Q362" i="4"/>
  <c r="P362" i="4"/>
  <c r="M363" i="4"/>
  <c r="O362" i="4"/>
  <c r="E363" i="3"/>
  <c r="A363" i="3"/>
  <c r="B364" i="3"/>
  <c r="G363" i="3"/>
  <c r="F363" i="3"/>
  <c r="D363" i="3"/>
  <c r="C363" i="3"/>
  <c r="O363" i="4" l="1"/>
  <c r="L363" i="4"/>
  <c r="M364" i="4"/>
  <c r="R363" i="4"/>
  <c r="Q363" i="4"/>
  <c r="P363" i="4"/>
  <c r="N363" i="4"/>
  <c r="E364" i="3"/>
  <c r="D364" i="3"/>
  <c r="C364" i="3"/>
  <c r="A364" i="3"/>
  <c r="G364" i="3"/>
  <c r="F364" i="3"/>
  <c r="B365" i="3"/>
  <c r="O364" i="4" l="1"/>
  <c r="N364" i="4"/>
  <c r="L364" i="4"/>
  <c r="R364" i="4"/>
  <c r="Q364" i="4"/>
  <c r="P364" i="4"/>
  <c r="M365" i="4"/>
  <c r="G365" i="3"/>
  <c r="F365" i="3"/>
  <c r="B366" i="3"/>
  <c r="E365" i="3"/>
  <c r="D365" i="3"/>
  <c r="C365" i="3"/>
  <c r="A365" i="3"/>
  <c r="M366" i="4" l="1"/>
  <c r="L365" i="4"/>
  <c r="Q365" i="4"/>
  <c r="P365" i="4"/>
  <c r="O365" i="4"/>
  <c r="N365" i="4"/>
  <c r="R365" i="4"/>
  <c r="G366" i="3"/>
  <c r="F366" i="3"/>
  <c r="E366" i="3"/>
  <c r="C366" i="3"/>
  <c r="B367" i="3"/>
  <c r="D366" i="3"/>
  <c r="A366" i="3"/>
  <c r="Q366" i="4" l="1"/>
  <c r="P366" i="4"/>
  <c r="N366" i="4"/>
  <c r="R366" i="4"/>
  <c r="O366" i="4"/>
  <c r="L366" i="4"/>
  <c r="M367" i="4"/>
  <c r="B368" i="3"/>
  <c r="E367" i="3"/>
  <c r="D367" i="3"/>
  <c r="C367" i="3"/>
  <c r="G367" i="3"/>
  <c r="F367" i="3"/>
  <c r="A367" i="3"/>
  <c r="Q367" i="4" l="1"/>
  <c r="P367" i="4"/>
  <c r="O367" i="4"/>
  <c r="N367" i="4"/>
  <c r="L367" i="4"/>
  <c r="M368" i="4"/>
  <c r="R367" i="4"/>
  <c r="B369" i="3"/>
  <c r="G368" i="3"/>
  <c r="E368" i="3"/>
  <c r="F368" i="3"/>
  <c r="D368" i="3"/>
  <c r="C368" i="3"/>
  <c r="A368" i="3"/>
  <c r="R368" i="4" l="1"/>
  <c r="P368" i="4"/>
  <c r="M369" i="4"/>
  <c r="Q368" i="4"/>
  <c r="O368" i="4"/>
  <c r="N368" i="4"/>
  <c r="L368" i="4"/>
  <c r="A369" i="3"/>
  <c r="D369" i="3"/>
  <c r="B370" i="3"/>
  <c r="G369" i="3"/>
  <c r="F369" i="3"/>
  <c r="E369" i="3"/>
  <c r="C369" i="3"/>
  <c r="L369" i="4" l="1"/>
  <c r="N369" i="4"/>
  <c r="M370" i="4"/>
  <c r="Q369" i="4"/>
  <c r="P369" i="4"/>
  <c r="O369" i="4"/>
  <c r="R369" i="4"/>
  <c r="D370" i="3"/>
  <c r="B371" i="3"/>
  <c r="G370" i="3"/>
  <c r="F370" i="3"/>
  <c r="E370" i="3"/>
  <c r="C370" i="3"/>
  <c r="A370" i="3"/>
  <c r="M371" i="4" l="1"/>
  <c r="R370" i="4"/>
  <c r="O370" i="4"/>
  <c r="N370" i="4"/>
  <c r="L370" i="4"/>
  <c r="Q370" i="4"/>
  <c r="P370" i="4"/>
  <c r="D371" i="3"/>
  <c r="C371" i="3"/>
  <c r="B372" i="3"/>
  <c r="G371" i="3"/>
  <c r="F371" i="3"/>
  <c r="E371" i="3"/>
  <c r="A371" i="3"/>
  <c r="N371" i="4" l="1"/>
  <c r="O371" i="4"/>
  <c r="L371" i="4"/>
  <c r="M372" i="4"/>
  <c r="R371" i="4"/>
  <c r="Q371" i="4"/>
  <c r="P371" i="4"/>
  <c r="F372" i="3"/>
  <c r="B373" i="3"/>
  <c r="D372" i="3"/>
  <c r="G372" i="3"/>
  <c r="E372" i="3"/>
  <c r="C372" i="3"/>
  <c r="A372" i="3"/>
  <c r="M373" i="4" l="1"/>
  <c r="L372" i="4"/>
  <c r="R372" i="4"/>
  <c r="Q372" i="4"/>
  <c r="P372" i="4"/>
  <c r="O372" i="4"/>
  <c r="N372" i="4"/>
  <c r="F373" i="3"/>
  <c r="E373" i="3"/>
  <c r="D373" i="3"/>
  <c r="B374" i="3"/>
  <c r="A373" i="3"/>
  <c r="G373" i="3"/>
  <c r="C373" i="3"/>
  <c r="P373" i="4" l="1"/>
  <c r="O373" i="4"/>
  <c r="N373" i="4"/>
  <c r="L373" i="4"/>
  <c r="M374" i="4"/>
  <c r="R373" i="4"/>
  <c r="Q373" i="4"/>
  <c r="C374" i="3"/>
  <c r="A374" i="3"/>
  <c r="B375" i="3"/>
  <c r="G374" i="3"/>
  <c r="F374" i="3"/>
  <c r="E374" i="3"/>
  <c r="D374" i="3"/>
  <c r="Q374" i="4" l="1"/>
  <c r="R374" i="4"/>
  <c r="P374" i="4"/>
  <c r="O374" i="4"/>
  <c r="L374" i="4"/>
  <c r="M375" i="4"/>
  <c r="N374" i="4"/>
  <c r="A375" i="3"/>
  <c r="G375" i="3"/>
  <c r="F375" i="3"/>
  <c r="D375" i="3"/>
  <c r="B376" i="3"/>
  <c r="E375" i="3"/>
  <c r="C375" i="3"/>
  <c r="R375" i="4" l="1"/>
  <c r="Q375" i="4"/>
  <c r="O375" i="4"/>
  <c r="M376" i="4"/>
  <c r="P375" i="4"/>
  <c r="L375" i="4"/>
  <c r="N375" i="4"/>
  <c r="A376" i="3"/>
  <c r="B377" i="3"/>
  <c r="G376" i="3"/>
  <c r="F376" i="3"/>
  <c r="E376" i="3"/>
  <c r="D376" i="3"/>
  <c r="C376" i="3"/>
  <c r="N376" i="4" l="1"/>
  <c r="L376" i="4"/>
  <c r="M377" i="4"/>
  <c r="R376" i="4"/>
  <c r="Q376" i="4"/>
  <c r="P376" i="4"/>
  <c r="O376" i="4"/>
  <c r="C377" i="3"/>
  <c r="B378" i="3"/>
  <c r="F377" i="3"/>
  <c r="D377" i="3"/>
  <c r="A377" i="3"/>
  <c r="G377" i="3"/>
  <c r="E377" i="3"/>
  <c r="M378" i="4" l="1"/>
  <c r="Q377" i="4"/>
  <c r="O377" i="4"/>
  <c r="R377" i="4"/>
  <c r="P377" i="4"/>
  <c r="N377" i="4"/>
  <c r="L377" i="4"/>
  <c r="C378" i="3"/>
  <c r="A378" i="3"/>
  <c r="B379" i="3"/>
  <c r="D378" i="3"/>
  <c r="G378" i="3"/>
  <c r="F378" i="3"/>
  <c r="E378" i="3"/>
  <c r="L378" i="4" l="1"/>
  <c r="R378" i="4"/>
  <c r="Q378" i="4"/>
  <c r="P378" i="4"/>
  <c r="M379" i="4"/>
  <c r="O378" i="4"/>
  <c r="N378" i="4"/>
  <c r="E379" i="3"/>
  <c r="B380" i="3"/>
  <c r="G379" i="3"/>
  <c r="F379" i="3"/>
  <c r="D379" i="3"/>
  <c r="C379" i="3"/>
  <c r="A379" i="3"/>
  <c r="L379" i="4" l="1"/>
  <c r="O379" i="4"/>
  <c r="N379" i="4"/>
  <c r="M380" i="4"/>
  <c r="R379" i="4"/>
  <c r="P379" i="4"/>
  <c r="Q379" i="4"/>
  <c r="E380" i="3"/>
  <c r="D380" i="3"/>
  <c r="C380" i="3"/>
  <c r="A380" i="3"/>
  <c r="G380" i="3"/>
  <c r="F380" i="3"/>
  <c r="B381" i="3"/>
  <c r="O380" i="4" l="1"/>
  <c r="N380" i="4"/>
  <c r="L380" i="4"/>
  <c r="P380" i="4"/>
  <c r="M381" i="4"/>
  <c r="R380" i="4"/>
  <c r="Q380" i="4"/>
  <c r="G381" i="3"/>
  <c r="A381" i="3"/>
  <c r="B382" i="3"/>
  <c r="F381" i="3"/>
  <c r="E381" i="3"/>
  <c r="D381" i="3"/>
  <c r="C381" i="3"/>
  <c r="Q381" i="4" l="1"/>
  <c r="P381" i="4"/>
  <c r="O381" i="4"/>
  <c r="N381" i="4"/>
  <c r="M382" i="4"/>
  <c r="R381" i="4"/>
  <c r="L381" i="4"/>
  <c r="G382" i="3"/>
  <c r="F382" i="3"/>
  <c r="E382" i="3"/>
  <c r="C382" i="3"/>
  <c r="D382" i="3"/>
  <c r="A382" i="3"/>
  <c r="B383" i="3"/>
  <c r="Q382" i="4" l="1"/>
  <c r="P382" i="4"/>
  <c r="N382" i="4"/>
  <c r="M383" i="4"/>
  <c r="R382" i="4"/>
  <c r="L382" i="4"/>
  <c r="O382" i="4"/>
  <c r="B384" i="3"/>
  <c r="G383" i="3"/>
  <c r="F383" i="3"/>
  <c r="E383" i="3"/>
  <c r="A383" i="3"/>
  <c r="D383" i="3"/>
  <c r="C383" i="3"/>
  <c r="N383" i="4" l="1"/>
  <c r="M384" i="4"/>
  <c r="O383" i="4"/>
  <c r="L383" i="4"/>
  <c r="R383" i="4"/>
  <c r="Q383" i="4"/>
  <c r="P383" i="4"/>
  <c r="B385" i="3"/>
  <c r="G384" i="3"/>
  <c r="E384" i="3"/>
  <c r="A384" i="3"/>
  <c r="F384" i="3"/>
  <c r="D384" i="3"/>
  <c r="C384" i="3"/>
  <c r="R384" i="4" l="1"/>
  <c r="P384" i="4"/>
  <c r="O384" i="4"/>
  <c r="N384" i="4"/>
  <c r="L384" i="4"/>
  <c r="M385" i="4"/>
  <c r="Q384" i="4"/>
  <c r="A385" i="3"/>
  <c r="G385" i="3"/>
  <c r="B386" i="3"/>
  <c r="F385" i="3"/>
  <c r="E385" i="3"/>
  <c r="D385" i="3"/>
  <c r="C385" i="3"/>
  <c r="L385" i="4" l="1"/>
  <c r="M386" i="4"/>
  <c r="R385" i="4"/>
  <c r="Q385" i="4"/>
  <c r="P385" i="4"/>
  <c r="O385" i="4"/>
  <c r="N385" i="4"/>
  <c r="D386" i="3"/>
  <c r="B387" i="3"/>
  <c r="G386" i="3"/>
  <c r="F386" i="3"/>
  <c r="E386" i="3"/>
  <c r="C386" i="3"/>
  <c r="A386" i="3"/>
  <c r="M387" i="4" l="1"/>
  <c r="R386" i="4"/>
  <c r="L386" i="4"/>
  <c r="Q386" i="4"/>
  <c r="P386" i="4"/>
  <c r="O386" i="4"/>
  <c r="N386" i="4"/>
  <c r="D387" i="3"/>
  <c r="C387" i="3"/>
  <c r="F387" i="3"/>
  <c r="E387" i="3"/>
  <c r="A387" i="3"/>
  <c r="G387" i="3"/>
  <c r="B388" i="3"/>
  <c r="N387" i="4" l="1"/>
  <c r="P387" i="4"/>
  <c r="O387" i="4"/>
  <c r="L387" i="4"/>
  <c r="R387" i="4"/>
  <c r="Q387" i="4"/>
  <c r="M388" i="4"/>
  <c r="F388" i="3"/>
  <c r="B389" i="3"/>
  <c r="A388" i="3"/>
  <c r="G388" i="3"/>
  <c r="E388" i="3"/>
  <c r="D388" i="3"/>
  <c r="C388" i="3"/>
  <c r="M389" i="4" l="1"/>
  <c r="Q388" i="4"/>
  <c r="R388" i="4"/>
  <c r="P388" i="4"/>
  <c r="O388" i="4"/>
  <c r="N388" i="4"/>
  <c r="L388" i="4"/>
  <c r="F389" i="3"/>
  <c r="E389" i="3"/>
  <c r="D389" i="3"/>
  <c r="A389" i="3"/>
  <c r="B390" i="3"/>
  <c r="G389" i="3"/>
  <c r="C389" i="3"/>
  <c r="P389" i="4" l="1"/>
  <c r="O389" i="4"/>
  <c r="M390" i="4"/>
  <c r="R389" i="4"/>
  <c r="Q389" i="4"/>
  <c r="N389" i="4"/>
  <c r="L389" i="4"/>
  <c r="F390" i="3"/>
  <c r="E390" i="3"/>
  <c r="D390" i="3"/>
  <c r="C390" i="3"/>
  <c r="B391" i="3"/>
  <c r="G390" i="3"/>
  <c r="A390" i="3"/>
  <c r="N390" i="4" l="1"/>
  <c r="L390" i="4"/>
  <c r="M391" i="4"/>
  <c r="R390" i="4"/>
  <c r="P390" i="4"/>
  <c r="O390" i="4"/>
  <c r="Q390" i="4"/>
  <c r="A391" i="3"/>
  <c r="G391" i="3"/>
  <c r="F391" i="3"/>
  <c r="D391" i="3"/>
  <c r="B392" i="3"/>
  <c r="E391" i="3"/>
  <c r="C391" i="3"/>
  <c r="R391" i="4" l="1"/>
  <c r="Q391" i="4"/>
  <c r="O391" i="4"/>
  <c r="P391" i="4"/>
  <c r="N391" i="4"/>
  <c r="L391" i="4"/>
  <c r="M392" i="4"/>
  <c r="A392" i="3"/>
  <c r="E392" i="3"/>
  <c r="B393" i="3"/>
  <c r="D392" i="3"/>
  <c r="C392" i="3"/>
  <c r="G392" i="3"/>
  <c r="F392" i="3"/>
  <c r="R392" i="4" l="1"/>
  <c r="Q392" i="4"/>
  <c r="P392" i="4"/>
  <c r="M393" i="4"/>
  <c r="O392" i="4"/>
  <c r="N392" i="4"/>
  <c r="L392" i="4"/>
  <c r="C393" i="3"/>
  <c r="B394" i="3"/>
  <c r="F393" i="3"/>
  <c r="G393" i="3"/>
  <c r="E393" i="3"/>
  <c r="D393" i="3"/>
  <c r="A393" i="3"/>
  <c r="M394" i="4" l="1"/>
  <c r="Q393" i="4"/>
  <c r="L393" i="4"/>
  <c r="R393" i="4"/>
  <c r="P393" i="4"/>
  <c r="O393" i="4"/>
  <c r="N393" i="4"/>
  <c r="C394" i="3"/>
  <c r="A394" i="3"/>
  <c r="D394" i="3"/>
  <c r="B395" i="3"/>
  <c r="G394" i="3"/>
  <c r="F394" i="3"/>
  <c r="E394" i="3"/>
  <c r="L394" i="4" l="1"/>
  <c r="P394" i="4"/>
  <c r="M395" i="4"/>
  <c r="R394" i="4"/>
  <c r="O394" i="4"/>
  <c r="N394" i="4"/>
  <c r="Q394" i="4"/>
  <c r="E395" i="3"/>
  <c r="F395" i="3"/>
  <c r="B396" i="3"/>
  <c r="G395" i="3"/>
  <c r="D395" i="3"/>
  <c r="C395" i="3"/>
  <c r="A395" i="3"/>
  <c r="L395" i="4" l="1"/>
  <c r="R395" i="4"/>
  <c r="Q395" i="4"/>
  <c r="P395" i="4"/>
  <c r="O395" i="4"/>
  <c r="M396" i="4"/>
  <c r="N395" i="4"/>
  <c r="E396" i="3"/>
  <c r="D396" i="3"/>
  <c r="C396" i="3"/>
  <c r="A396" i="3"/>
  <c r="B397" i="3"/>
  <c r="G396" i="3"/>
  <c r="F396" i="3"/>
  <c r="O396" i="4" l="1"/>
  <c r="N396" i="4"/>
  <c r="L396" i="4"/>
  <c r="M397" i="4"/>
  <c r="R396" i="4"/>
  <c r="Q396" i="4"/>
  <c r="P396" i="4"/>
  <c r="G397" i="3"/>
  <c r="D397" i="3"/>
  <c r="C397" i="3"/>
  <c r="A397" i="3"/>
  <c r="F397" i="3"/>
  <c r="E397" i="3"/>
  <c r="B398" i="3"/>
  <c r="N397" i="4" l="1"/>
  <c r="P397" i="4"/>
  <c r="M398" i="4"/>
  <c r="R397" i="4"/>
  <c r="Q397" i="4"/>
  <c r="O397" i="4"/>
  <c r="L397" i="4"/>
  <c r="G398" i="3"/>
  <c r="F398" i="3"/>
  <c r="E398" i="3"/>
  <c r="C398" i="3"/>
  <c r="A398" i="3"/>
  <c r="B399" i="3"/>
  <c r="D398" i="3"/>
  <c r="Q398" i="4" l="1"/>
  <c r="P398" i="4"/>
  <c r="N398" i="4"/>
  <c r="M399" i="4"/>
  <c r="R398" i="4"/>
  <c r="O398" i="4"/>
  <c r="L398" i="4"/>
  <c r="B400" i="3"/>
  <c r="C399" i="3"/>
  <c r="G399" i="3"/>
  <c r="F399" i="3"/>
  <c r="E399" i="3"/>
  <c r="D399" i="3"/>
  <c r="A399" i="3"/>
  <c r="P399" i="4" l="1"/>
  <c r="L399" i="4"/>
  <c r="M400" i="4"/>
  <c r="R399" i="4"/>
  <c r="Q399" i="4"/>
  <c r="N399" i="4"/>
  <c r="O399" i="4"/>
  <c r="B401" i="3"/>
  <c r="G400" i="3"/>
  <c r="E400" i="3"/>
  <c r="F400" i="3"/>
  <c r="D400" i="3"/>
  <c r="C400" i="3"/>
  <c r="A400" i="3"/>
  <c r="R400" i="4" l="1"/>
  <c r="P400" i="4"/>
  <c r="O400" i="4"/>
  <c r="L400" i="4"/>
  <c r="M401" i="4"/>
  <c r="Q400" i="4"/>
  <c r="N400" i="4"/>
  <c r="A401" i="3"/>
  <c r="B402" i="3"/>
  <c r="G401" i="3"/>
  <c r="F401" i="3"/>
  <c r="E401" i="3"/>
  <c r="D401" i="3"/>
  <c r="C401" i="3"/>
  <c r="R401" i="4" l="1"/>
  <c r="L401" i="4"/>
  <c r="M402" i="4"/>
  <c r="Q401" i="4"/>
  <c r="P401" i="4"/>
  <c r="O401" i="4"/>
  <c r="N401" i="4"/>
  <c r="D402" i="3"/>
  <c r="B403" i="3"/>
  <c r="G402" i="3"/>
  <c r="C402" i="3"/>
  <c r="F402" i="3"/>
  <c r="E402" i="3"/>
  <c r="A402" i="3"/>
  <c r="M403" i="4" l="1"/>
  <c r="R402" i="4"/>
  <c r="Q402" i="4"/>
  <c r="L402" i="4"/>
  <c r="P402" i="4"/>
  <c r="O402" i="4"/>
  <c r="N402" i="4"/>
  <c r="D403" i="3"/>
  <c r="C403" i="3"/>
  <c r="B404" i="3"/>
  <c r="G403" i="3"/>
  <c r="F403" i="3"/>
  <c r="E403" i="3"/>
  <c r="A403" i="3"/>
  <c r="M404" i="4" l="1"/>
  <c r="N403" i="4"/>
  <c r="Q403" i="4"/>
  <c r="O403" i="4"/>
  <c r="R403" i="4"/>
  <c r="P403" i="4"/>
  <c r="L403" i="4"/>
  <c r="F404" i="3"/>
  <c r="B405" i="3"/>
  <c r="A404" i="3"/>
  <c r="G404" i="3"/>
  <c r="E404" i="3"/>
  <c r="D404" i="3"/>
  <c r="C404" i="3"/>
  <c r="M405" i="4" l="1"/>
  <c r="R404" i="4"/>
  <c r="Q404" i="4"/>
  <c r="P404" i="4"/>
  <c r="O404" i="4"/>
  <c r="N404" i="4"/>
  <c r="L404" i="4"/>
  <c r="F405" i="3"/>
  <c r="E405" i="3"/>
  <c r="D405" i="3"/>
  <c r="B406" i="3"/>
  <c r="G405" i="3"/>
  <c r="C405" i="3"/>
  <c r="A405" i="3"/>
  <c r="P405" i="4" l="1"/>
  <c r="O405" i="4"/>
  <c r="M406" i="4"/>
  <c r="L405" i="4"/>
  <c r="R405" i="4"/>
  <c r="Q405" i="4"/>
  <c r="N405" i="4"/>
  <c r="A406" i="3"/>
  <c r="B407" i="3"/>
  <c r="G406" i="3"/>
  <c r="F406" i="3"/>
  <c r="E406" i="3"/>
  <c r="D406" i="3"/>
  <c r="C406" i="3"/>
  <c r="O406" i="4" l="1"/>
  <c r="Q406" i="4"/>
  <c r="N406" i="4"/>
  <c r="L406" i="4"/>
  <c r="M407" i="4"/>
  <c r="R406" i="4"/>
  <c r="P406" i="4"/>
  <c r="A407" i="3"/>
  <c r="G407" i="3"/>
  <c r="F407" i="3"/>
  <c r="D407" i="3"/>
  <c r="C407" i="3"/>
  <c r="B408" i="3"/>
  <c r="E407" i="3"/>
  <c r="R407" i="4" l="1"/>
  <c r="Q407" i="4"/>
  <c r="O407" i="4"/>
  <c r="M408" i="4"/>
  <c r="P407" i="4"/>
  <c r="N407" i="4"/>
  <c r="L407" i="4"/>
  <c r="A408" i="3"/>
  <c r="E408" i="3"/>
  <c r="D408" i="3"/>
  <c r="C408" i="3"/>
  <c r="B409" i="3"/>
  <c r="G408" i="3"/>
  <c r="F408" i="3"/>
  <c r="Q408" i="4" l="1"/>
  <c r="M409" i="4"/>
  <c r="N408" i="4"/>
  <c r="L408" i="4"/>
  <c r="R408" i="4"/>
  <c r="P408" i="4"/>
  <c r="O408" i="4"/>
  <c r="C409" i="3"/>
  <c r="B410" i="3"/>
  <c r="F409" i="3"/>
  <c r="A409" i="3"/>
  <c r="G409" i="3"/>
  <c r="E409" i="3"/>
  <c r="D409" i="3"/>
  <c r="L409" i="4" l="1"/>
  <c r="M410" i="4"/>
  <c r="Q409" i="4"/>
  <c r="R409" i="4"/>
  <c r="O409" i="4"/>
  <c r="N409" i="4"/>
  <c r="P409" i="4"/>
  <c r="C410" i="3"/>
  <c r="A410" i="3"/>
  <c r="G410" i="3"/>
  <c r="F410" i="3"/>
  <c r="E410" i="3"/>
  <c r="D410" i="3"/>
  <c r="B411" i="3"/>
  <c r="L410" i="4" l="1"/>
  <c r="M411" i="4"/>
  <c r="R410" i="4"/>
  <c r="Q410" i="4"/>
  <c r="P410" i="4"/>
  <c r="O410" i="4"/>
  <c r="N410" i="4"/>
  <c r="E411" i="3"/>
  <c r="B412" i="3"/>
  <c r="G411" i="3"/>
  <c r="F411" i="3"/>
  <c r="D411" i="3"/>
  <c r="C411" i="3"/>
  <c r="A411" i="3"/>
  <c r="N411" i="4" l="1"/>
  <c r="L411" i="4"/>
  <c r="P411" i="4"/>
  <c r="O411" i="4"/>
  <c r="M412" i="4"/>
  <c r="R411" i="4"/>
  <c r="Q411" i="4"/>
  <c r="E412" i="3"/>
  <c r="D412" i="3"/>
  <c r="C412" i="3"/>
  <c r="A412" i="3"/>
  <c r="F412" i="3"/>
  <c r="B413" i="3"/>
  <c r="G412" i="3"/>
  <c r="O412" i="4" l="1"/>
  <c r="N412" i="4"/>
  <c r="L412" i="4"/>
  <c r="M413" i="4"/>
  <c r="R412" i="4"/>
  <c r="Q412" i="4"/>
  <c r="P412" i="4"/>
  <c r="G413" i="3"/>
  <c r="F413" i="3"/>
  <c r="E413" i="3"/>
  <c r="D413" i="3"/>
  <c r="C413" i="3"/>
  <c r="B414" i="3"/>
  <c r="A413" i="3"/>
  <c r="P413" i="4" l="1"/>
  <c r="N413" i="4"/>
  <c r="L413" i="4"/>
  <c r="M414" i="4"/>
  <c r="Q413" i="4"/>
  <c r="O413" i="4"/>
  <c r="R413" i="4"/>
  <c r="G414" i="3"/>
  <c r="F414" i="3"/>
  <c r="E414" i="3"/>
  <c r="C414" i="3"/>
  <c r="A414" i="3"/>
  <c r="B415" i="3"/>
  <c r="D414" i="3"/>
  <c r="Q414" i="4" l="1"/>
  <c r="P414" i="4"/>
  <c r="N414" i="4"/>
  <c r="R414" i="4"/>
  <c r="O414" i="4"/>
  <c r="L414" i="4"/>
  <c r="M415" i="4"/>
  <c r="B416" i="3"/>
  <c r="F415" i="3"/>
  <c r="A415" i="3"/>
  <c r="G415" i="3"/>
  <c r="E415" i="3"/>
  <c r="D415" i="3"/>
  <c r="C415" i="3"/>
  <c r="R415" i="4" l="1"/>
  <c r="P415" i="4"/>
  <c r="M416" i="4"/>
  <c r="Q415" i="4"/>
  <c r="L415" i="4"/>
  <c r="O415" i="4"/>
  <c r="N415" i="4"/>
  <c r="B417" i="3"/>
  <c r="G416" i="3"/>
  <c r="E416" i="3"/>
  <c r="F416" i="3"/>
  <c r="D416" i="3"/>
  <c r="C416" i="3"/>
  <c r="A416" i="3"/>
  <c r="R416" i="4" l="1"/>
  <c r="P416" i="4"/>
  <c r="O416" i="4"/>
  <c r="N416" i="4"/>
  <c r="L416" i="4"/>
  <c r="M417" i="4"/>
  <c r="Q416" i="4"/>
  <c r="A417" i="3"/>
  <c r="E417" i="3"/>
  <c r="D417" i="3"/>
  <c r="C417" i="3"/>
  <c r="B418" i="3"/>
  <c r="G417" i="3"/>
  <c r="F417" i="3"/>
  <c r="M418" i="4" l="1"/>
  <c r="R417" i="4"/>
  <c r="L417" i="4"/>
  <c r="Q417" i="4"/>
  <c r="P417" i="4"/>
  <c r="O417" i="4"/>
  <c r="N417" i="4"/>
  <c r="D418" i="3"/>
  <c r="B419" i="3"/>
  <c r="G418" i="3"/>
  <c r="A418" i="3"/>
  <c r="F418" i="3"/>
  <c r="E418" i="3"/>
  <c r="C418" i="3"/>
  <c r="M419" i="4" l="1"/>
  <c r="R418" i="4"/>
  <c r="N418" i="4"/>
  <c r="L418" i="4"/>
  <c r="Q418" i="4"/>
  <c r="P418" i="4"/>
  <c r="O418" i="4"/>
  <c r="D419" i="3"/>
  <c r="C419" i="3"/>
  <c r="A419" i="3"/>
  <c r="B420" i="3"/>
  <c r="F419" i="3"/>
  <c r="E419" i="3"/>
  <c r="G419" i="3"/>
  <c r="M420" i="4" l="1"/>
  <c r="N419" i="4"/>
  <c r="R419" i="4"/>
  <c r="Q419" i="4"/>
  <c r="P419" i="4"/>
  <c r="O419" i="4"/>
  <c r="L419" i="4"/>
  <c r="F420" i="3"/>
  <c r="B421" i="3"/>
  <c r="E420" i="3"/>
  <c r="D420" i="3"/>
  <c r="C420" i="3"/>
  <c r="A420" i="3"/>
  <c r="G420" i="3"/>
  <c r="O420" i="4" l="1"/>
  <c r="M421" i="4"/>
  <c r="R420" i="4"/>
  <c r="Q420" i="4"/>
  <c r="P420" i="4"/>
  <c r="L420" i="4"/>
  <c r="N420" i="4"/>
  <c r="F421" i="3"/>
  <c r="E421" i="3"/>
  <c r="D421" i="3"/>
  <c r="B422" i="3"/>
  <c r="C421" i="3"/>
  <c r="G421" i="3"/>
  <c r="A421" i="3"/>
  <c r="P421" i="4" l="1"/>
  <c r="O421" i="4"/>
  <c r="Q421" i="4"/>
  <c r="N421" i="4"/>
  <c r="L421" i="4"/>
  <c r="M422" i="4"/>
  <c r="R421" i="4"/>
  <c r="D422" i="3"/>
  <c r="B423" i="3"/>
  <c r="G422" i="3"/>
  <c r="F422" i="3"/>
  <c r="E422" i="3"/>
  <c r="C422" i="3"/>
  <c r="A422" i="3"/>
  <c r="Q422" i="4" l="1"/>
  <c r="O422" i="4"/>
  <c r="M423" i="4"/>
  <c r="R422" i="4"/>
  <c r="P422" i="4"/>
  <c r="N422" i="4"/>
  <c r="L422" i="4"/>
  <c r="A423" i="3"/>
  <c r="G423" i="3"/>
  <c r="F423" i="3"/>
  <c r="D423" i="3"/>
  <c r="B424" i="3"/>
  <c r="E423" i="3"/>
  <c r="C423" i="3"/>
  <c r="R423" i="4" l="1"/>
  <c r="Q423" i="4"/>
  <c r="O423" i="4"/>
  <c r="L423" i="4"/>
  <c r="M424" i="4"/>
  <c r="N423" i="4"/>
  <c r="P423" i="4"/>
  <c r="A424" i="3"/>
  <c r="B425" i="3"/>
  <c r="F424" i="3"/>
  <c r="C424" i="3"/>
  <c r="G424" i="3"/>
  <c r="E424" i="3"/>
  <c r="D424" i="3"/>
  <c r="Q424" i="4" l="1"/>
  <c r="R424" i="4"/>
  <c r="P424" i="4"/>
  <c r="O424" i="4"/>
  <c r="N424" i="4"/>
  <c r="M425" i="4"/>
  <c r="L424" i="4"/>
  <c r="C425" i="3"/>
  <c r="B426" i="3"/>
  <c r="F425" i="3"/>
  <c r="E425" i="3"/>
  <c r="D425" i="3"/>
  <c r="A425" i="3"/>
  <c r="G425" i="3"/>
  <c r="L425" i="4" l="1"/>
  <c r="M426" i="4"/>
  <c r="Q425" i="4"/>
  <c r="R425" i="4"/>
  <c r="P425" i="4"/>
  <c r="N425" i="4"/>
  <c r="O425" i="4"/>
  <c r="C426" i="3"/>
  <c r="A426" i="3"/>
  <c r="B427" i="3"/>
  <c r="G426" i="3"/>
  <c r="F426" i="3"/>
  <c r="E426" i="3"/>
  <c r="D426" i="3"/>
  <c r="L426" i="4" l="1"/>
  <c r="P426" i="4"/>
  <c r="O426" i="4"/>
  <c r="N426" i="4"/>
  <c r="M427" i="4"/>
  <c r="R426" i="4"/>
  <c r="Q426" i="4"/>
  <c r="E427" i="3"/>
  <c r="G427" i="3"/>
  <c r="D427" i="3"/>
  <c r="C427" i="3"/>
  <c r="A427" i="3"/>
  <c r="F427" i="3"/>
  <c r="B428" i="3"/>
  <c r="N427" i="4" l="1"/>
  <c r="L427" i="4"/>
  <c r="M428" i="4"/>
  <c r="R427" i="4"/>
  <c r="Q427" i="4"/>
  <c r="P427" i="4"/>
  <c r="O427" i="4"/>
  <c r="E428" i="3"/>
  <c r="D428" i="3"/>
  <c r="C428" i="3"/>
  <c r="A428" i="3"/>
  <c r="B429" i="3"/>
  <c r="G428" i="3"/>
  <c r="F428" i="3"/>
  <c r="O428" i="4" l="1"/>
  <c r="N428" i="4"/>
  <c r="L428" i="4"/>
  <c r="M429" i="4"/>
  <c r="Q428" i="4"/>
  <c r="R428" i="4"/>
  <c r="P428" i="4"/>
  <c r="G429" i="3"/>
  <c r="A429" i="3"/>
  <c r="B430" i="3"/>
  <c r="F429" i="3"/>
  <c r="E429" i="3"/>
  <c r="D429" i="3"/>
  <c r="C429" i="3"/>
  <c r="P429" i="4" l="1"/>
  <c r="N429" i="4"/>
  <c r="R429" i="4"/>
  <c r="Q429" i="4"/>
  <c r="O429" i="4"/>
  <c r="L429" i="4"/>
  <c r="M430" i="4"/>
  <c r="G430" i="3"/>
  <c r="F430" i="3"/>
  <c r="E430" i="3"/>
  <c r="C430" i="3"/>
  <c r="B431" i="3"/>
  <c r="D430" i="3"/>
  <c r="A430" i="3"/>
  <c r="Q430" i="4" l="1"/>
  <c r="P430" i="4"/>
  <c r="N430" i="4"/>
  <c r="M431" i="4"/>
  <c r="R430" i="4"/>
  <c r="L430" i="4"/>
  <c r="O430" i="4"/>
  <c r="B432" i="3"/>
  <c r="G431" i="3"/>
  <c r="F431" i="3"/>
  <c r="E431" i="3"/>
  <c r="D431" i="3"/>
  <c r="C431" i="3"/>
  <c r="A431" i="3"/>
  <c r="R431" i="4" l="1"/>
  <c r="P431" i="4"/>
  <c r="Q431" i="4"/>
  <c r="O431" i="4"/>
  <c r="N431" i="4"/>
  <c r="L431" i="4"/>
  <c r="M432" i="4"/>
  <c r="B433" i="3"/>
  <c r="G432" i="3"/>
  <c r="E432" i="3"/>
  <c r="C432" i="3"/>
  <c r="A432" i="3"/>
  <c r="F432" i="3"/>
  <c r="D432" i="3"/>
  <c r="R432" i="4" l="1"/>
  <c r="P432" i="4"/>
  <c r="M433" i="4"/>
  <c r="Q432" i="4"/>
  <c r="O432" i="4"/>
  <c r="N432" i="4"/>
  <c r="L432" i="4"/>
  <c r="A433" i="3"/>
  <c r="B434" i="3"/>
  <c r="G433" i="3"/>
  <c r="F433" i="3"/>
  <c r="E433" i="3"/>
  <c r="D433" i="3"/>
  <c r="C433" i="3"/>
  <c r="M434" i="4" l="1"/>
  <c r="R433" i="4"/>
  <c r="L433" i="4"/>
  <c r="N433" i="4"/>
  <c r="Q433" i="4"/>
  <c r="P433" i="4"/>
  <c r="O433" i="4"/>
  <c r="D434" i="3"/>
  <c r="B435" i="3"/>
  <c r="G434" i="3"/>
  <c r="F434" i="3"/>
  <c r="E434" i="3"/>
  <c r="C434" i="3"/>
  <c r="A434" i="3"/>
  <c r="M435" i="4" l="1"/>
  <c r="R434" i="4"/>
  <c r="Q434" i="4"/>
  <c r="P434" i="4"/>
  <c r="O434" i="4"/>
  <c r="N434" i="4"/>
  <c r="L434" i="4"/>
  <c r="D435" i="3"/>
  <c r="C435" i="3"/>
  <c r="G435" i="3"/>
  <c r="F435" i="3"/>
  <c r="E435" i="3"/>
  <c r="A435" i="3"/>
  <c r="B436" i="3"/>
  <c r="M436" i="4" l="1"/>
  <c r="N435" i="4"/>
  <c r="R435" i="4"/>
  <c r="Q435" i="4"/>
  <c r="O435" i="4"/>
  <c r="L435" i="4"/>
  <c r="P435" i="4"/>
  <c r="F436" i="3"/>
  <c r="B437" i="3"/>
  <c r="G436" i="3"/>
  <c r="E436" i="3"/>
  <c r="D436" i="3"/>
  <c r="C436" i="3"/>
  <c r="A436" i="3"/>
  <c r="O436" i="4" l="1"/>
  <c r="M437" i="4"/>
  <c r="P436" i="4"/>
  <c r="N436" i="4"/>
  <c r="L436" i="4"/>
  <c r="R436" i="4"/>
  <c r="Q436" i="4"/>
  <c r="F437" i="3"/>
  <c r="E437" i="3"/>
  <c r="D437" i="3"/>
  <c r="B438" i="3"/>
  <c r="G437" i="3"/>
  <c r="C437" i="3"/>
  <c r="A437" i="3"/>
  <c r="P437" i="4" l="1"/>
  <c r="O437" i="4"/>
  <c r="M438" i="4"/>
  <c r="R437" i="4"/>
  <c r="Q437" i="4"/>
  <c r="N437" i="4"/>
  <c r="L437" i="4"/>
  <c r="G438" i="3"/>
  <c r="F438" i="3"/>
  <c r="E438" i="3"/>
  <c r="D438" i="3"/>
  <c r="C438" i="3"/>
  <c r="A438" i="3"/>
  <c r="B439" i="3"/>
  <c r="Q438" i="4" l="1"/>
  <c r="O438" i="4"/>
  <c r="M439" i="4"/>
  <c r="P438" i="4"/>
  <c r="N438" i="4"/>
  <c r="L438" i="4"/>
  <c r="R438" i="4"/>
  <c r="A439" i="3"/>
  <c r="G439" i="3"/>
  <c r="F439" i="3"/>
  <c r="D439" i="3"/>
  <c r="B440" i="3"/>
  <c r="E439" i="3"/>
  <c r="C439" i="3"/>
  <c r="R439" i="4" l="1"/>
  <c r="Q439" i="4"/>
  <c r="O439" i="4"/>
  <c r="P439" i="4"/>
  <c r="N439" i="4"/>
  <c r="L439" i="4"/>
  <c r="M440" i="4"/>
  <c r="A440" i="3"/>
  <c r="B441" i="3"/>
  <c r="G440" i="3"/>
  <c r="F440" i="3"/>
  <c r="E440" i="3"/>
  <c r="D440" i="3"/>
  <c r="C440" i="3"/>
  <c r="Q440" i="4" l="1"/>
  <c r="L440" i="4"/>
  <c r="M441" i="4"/>
  <c r="R440" i="4"/>
  <c r="P440" i="4"/>
  <c r="O440" i="4"/>
  <c r="N440" i="4"/>
  <c r="C441" i="3"/>
  <c r="B442" i="3"/>
  <c r="F441" i="3"/>
  <c r="G441" i="3"/>
  <c r="E441" i="3"/>
  <c r="D441" i="3"/>
  <c r="A441" i="3"/>
  <c r="L441" i="4" l="1"/>
  <c r="M442" i="4"/>
  <c r="Q441" i="4"/>
  <c r="R441" i="4"/>
  <c r="P441" i="4"/>
  <c r="O441" i="4"/>
  <c r="N441" i="4"/>
  <c r="C442" i="3"/>
  <c r="A442" i="3"/>
  <c r="E442" i="3"/>
  <c r="D442" i="3"/>
  <c r="B443" i="3"/>
  <c r="G442" i="3"/>
  <c r="F442" i="3"/>
  <c r="L442" i="4" l="1"/>
  <c r="M443" i="4"/>
  <c r="R442" i="4"/>
  <c r="Q442" i="4"/>
  <c r="P442" i="4"/>
  <c r="O442" i="4"/>
  <c r="N442" i="4"/>
  <c r="E443" i="3"/>
  <c r="B444" i="3"/>
  <c r="G443" i="3"/>
  <c r="F443" i="3"/>
  <c r="D443" i="3"/>
  <c r="C443" i="3"/>
  <c r="A443" i="3"/>
  <c r="N443" i="4" l="1"/>
  <c r="L443" i="4"/>
  <c r="M444" i="4"/>
  <c r="R443" i="4"/>
  <c r="P443" i="4"/>
  <c r="O443" i="4"/>
  <c r="Q443" i="4"/>
  <c r="E444" i="3"/>
  <c r="D444" i="3"/>
  <c r="C444" i="3"/>
  <c r="A444" i="3"/>
  <c r="B445" i="3"/>
  <c r="G444" i="3"/>
  <c r="F444" i="3"/>
  <c r="O444" i="4" l="1"/>
  <c r="N444" i="4"/>
  <c r="L444" i="4"/>
  <c r="M445" i="4"/>
  <c r="R444" i="4"/>
  <c r="Q444" i="4"/>
  <c r="P444" i="4"/>
  <c r="G445" i="3"/>
  <c r="E445" i="3"/>
  <c r="D445" i="3"/>
  <c r="C445" i="3"/>
  <c r="A445" i="3"/>
  <c r="B446" i="3"/>
  <c r="F445" i="3"/>
  <c r="P445" i="4" l="1"/>
  <c r="N445" i="4"/>
  <c r="M446" i="4"/>
  <c r="R445" i="4"/>
  <c r="Q445" i="4"/>
  <c r="L445" i="4"/>
  <c r="O445" i="4"/>
  <c r="G446" i="3"/>
  <c r="F446" i="3"/>
  <c r="E446" i="3"/>
  <c r="C446" i="3"/>
  <c r="B447" i="3"/>
  <c r="D446" i="3"/>
  <c r="A446" i="3"/>
  <c r="Q446" i="4" l="1"/>
  <c r="P446" i="4"/>
  <c r="N446" i="4"/>
  <c r="O446" i="4"/>
  <c r="L446" i="4"/>
  <c r="M447" i="4"/>
  <c r="R446" i="4"/>
  <c r="B448" i="3"/>
  <c r="G447" i="3"/>
  <c r="F447" i="3"/>
  <c r="E447" i="3"/>
  <c r="D447" i="3"/>
  <c r="C447" i="3"/>
  <c r="A447" i="3"/>
  <c r="R447" i="4" l="1"/>
  <c r="P447" i="4"/>
  <c r="M448" i="4"/>
  <c r="Q447" i="4"/>
  <c r="O447" i="4"/>
  <c r="N447" i="4"/>
  <c r="L447" i="4"/>
  <c r="B449" i="3"/>
  <c r="G448" i="3"/>
  <c r="E448" i="3"/>
  <c r="F448" i="3"/>
  <c r="D448" i="3"/>
  <c r="C448" i="3"/>
  <c r="A448" i="3"/>
  <c r="R448" i="4" l="1"/>
  <c r="P448" i="4"/>
  <c r="M449" i="4"/>
  <c r="O448" i="4"/>
  <c r="N448" i="4"/>
  <c r="L448" i="4"/>
  <c r="Q448" i="4"/>
  <c r="A449" i="3"/>
  <c r="C449" i="3"/>
  <c r="B450" i="3"/>
  <c r="G449" i="3"/>
  <c r="F449" i="3"/>
  <c r="E449" i="3"/>
  <c r="D449" i="3"/>
  <c r="M450" i="4" l="1"/>
  <c r="R449" i="4"/>
  <c r="L449" i="4"/>
  <c r="Q449" i="4"/>
  <c r="P449" i="4"/>
  <c r="O449" i="4"/>
  <c r="N449" i="4"/>
  <c r="D450" i="3"/>
  <c r="B451" i="3"/>
  <c r="G450" i="3"/>
  <c r="F450" i="3"/>
  <c r="E450" i="3"/>
  <c r="C450" i="3"/>
  <c r="A450" i="3"/>
  <c r="M451" i="4" l="1"/>
  <c r="R450" i="4"/>
  <c r="Q450" i="4"/>
  <c r="P450" i="4"/>
  <c r="O450" i="4"/>
  <c r="N450" i="4"/>
  <c r="L450" i="4"/>
  <c r="D451" i="3"/>
  <c r="C451" i="3"/>
  <c r="B452" i="3"/>
  <c r="G451" i="3"/>
  <c r="F451" i="3"/>
  <c r="E451" i="3"/>
  <c r="A451" i="3"/>
  <c r="M452" i="4" l="1"/>
  <c r="N451" i="4"/>
  <c r="R451" i="4"/>
  <c r="Q451" i="4"/>
  <c r="P451" i="4"/>
  <c r="O451" i="4"/>
  <c r="L451" i="4"/>
  <c r="F452" i="3"/>
  <c r="B453" i="3"/>
  <c r="C452" i="3"/>
  <c r="A452" i="3"/>
  <c r="G452" i="3"/>
  <c r="E452" i="3"/>
  <c r="D452" i="3"/>
  <c r="O452" i="4" l="1"/>
  <c r="M453" i="4"/>
  <c r="R452" i="4"/>
  <c r="Q452" i="4"/>
  <c r="P452" i="4"/>
  <c r="N452" i="4"/>
  <c r="L452" i="4"/>
  <c r="F453" i="3"/>
  <c r="E453" i="3"/>
  <c r="D453" i="3"/>
  <c r="B454" i="3"/>
  <c r="G453" i="3"/>
  <c r="C453" i="3"/>
  <c r="A453" i="3"/>
  <c r="P453" i="4" l="1"/>
  <c r="O453" i="4"/>
  <c r="L453" i="4"/>
  <c r="M454" i="4"/>
  <c r="R453" i="4"/>
  <c r="Q453" i="4"/>
  <c r="N453" i="4"/>
  <c r="B455" i="3"/>
  <c r="G454" i="3"/>
  <c r="F454" i="3"/>
  <c r="E454" i="3"/>
  <c r="D454" i="3"/>
  <c r="C454" i="3"/>
  <c r="A454" i="3"/>
  <c r="Q454" i="4" l="1"/>
  <c r="O454" i="4"/>
  <c r="M455" i="4"/>
  <c r="R454" i="4"/>
  <c r="P454" i="4"/>
  <c r="N454" i="4"/>
  <c r="L454" i="4"/>
  <c r="A455" i="3"/>
  <c r="G455" i="3"/>
  <c r="F455" i="3"/>
  <c r="D455" i="3"/>
  <c r="E455" i="3"/>
  <c r="C455" i="3"/>
  <c r="B456" i="3"/>
  <c r="R455" i="4" l="1"/>
  <c r="Q455" i="4"/>
  <c r="O455" i="4"/>
  <c r="M456" i="4"/>
  <c r="P455" i="4"/>
  <c r="L455" i="4"/>
  <c r="N455" i="4"/>
  <c r="A456" i="3"/>
  <c r="B457" i="3"/>
  <c r="G456" i="3"/>
  <c r="F456" i="3"/>
  <c r="E456" i="3"/>
  <c r="D456" i="3"/>
  <c r="C456" i="3"/>
  <c r="Q456" i="4" l="1"/>
  <c r="O456" i="4"/>
  <c r="N456" i="4"/>
  <c r="L456" i="4"/>
  <c r="R456" i="4"/>
  <c r="P456" i="4"/>
  <c r="M457" i="4"/>
  <c r="C457" i="3"/>
  <c r="B458" i="3"/>
  <c r="F457" i="3"/>
  <c r="G457" i="3"/>
  <c r="E457" i="3"/>
  <c r="D457" i="3"/>
  <c r="A457" i="3"/>
  <c r="L457" i="4" l="1"/>
  <c r="M458" i="4"/>
  <c r="Q457" i="4"/>
  <c r="R457" i="4"/>
  <c r="P457" i="4"/>
  <c r="O457" i="4"/>
  <c r="N457" i="4"/>
  <c r="C458" i="3"/>
  <c r="A458" i="3"/>
  <c r="G458" i="3"/>
  <c r="F458" i="3"/>
  <c r="E458" i="3"/>
  <c r="D458" i="3"/>
  <c r="B459" i="3"/>
  <c r="M459" i="4" l="1"/>
  <c r="L458" i="4"/>
  <c r="R458" i="4"/>
  <c r="P458" i="4"/>
  <c r="O458" i="4"/>
  <c r="N458" i="4"/>
  <c r="Q458" i="4"/>
  <c r="E459" i="3"/>
  <c r="A459" i="3"/>
  <c r="B460" i="3"/>
  <c r="G459" i="3"/>
  <c r="F459" i="3"/>
  <c r="D459" i="3"/>
  <c r="C459" i="3"/>
  <c r="N459" i="4" l="1"/>
  <c r="L459" i="4"/>
  <c r="R459" i="4"/>
  <c r="Q459" i="4"/>
  <c r="P459" i="4"/>
  <c r="O459" i="4"/>
  <c r="M460" i="4"/>
  <c r="E460" i="3"/>
  <c r="D460" i="3"/>
  <c r="C460" i="3"/>
  <c r="A460" i="3"/>
  <c r="B461" i="3"/>
  <c r="G460" i="3"/>
  <c r="F460" i="3"/>
  <c r="O460" i="4" l="1"/>
  <c r="N460" i="4"/>
  <c r="L460" i="4"/>
  <c r="M461" i="4"/>
  <c r="R460" i="4"/>
  <c r="Q460" i="4"/>
  <c r="P460" i="4"/>
  <c r="G461" i="3"/>
  <c r="B462" i="3"/>
  <c r="F461" i="3"/>
  <c r="E461" i="3"/>
  <c r="D461" i="3"/>
  <c r="C461" i="3"/>
  <c r="A461" i="3"/>
  <c r="Q461" i="4" l="1"/>
  <c r="P461" i="4"/>
  <c r="O461" i="4"/>
  <c r="N461" i="4"/>
  <c r="M462" i="4"/>
  <c r="R461" i="4"/>
  <c r="L461" i="4"/>
  <c r="G462" i="3"/>
  <c r="F462" i="3"/>
  <c r="E462" i="3"/>
  <c r="C462" i="3"/>
  <c r="A462" i="3"/>
  <c r="D462" i="3"/>
  <c r="B463" i="3"/>
  <c r="Q462" i="4" l="1"/>
  <c r="P462" i="4"/>
  <c r="N462" i="4"/>
  <c r="M463" i="4"/>
  <c r="O462" i="4"/>
  <c r="L462" i="4"/>
  <c r="R462" i="4"/>
  <c r="B464" i="3"/>
  <c r="G463" i="3"/>
  <c r="F463" i="3"/>
  <c r="E463" i="3"/>
  <c r="D463" i="3"/>
  <c r="C463" i="3"/>
  <c r="A463" i="3"/>
  <c r="R463" i="4" l="1"/>
  <c r="Q463" i="4"/>
  <c r="P463" i="4"/>
  <c r="M464" i="4"/>
  <c r="O463" i="4"/>
  <c r="N463" i="4"/>
  <c r="L463" i="4"/>
  <c r="B465" i="3"/>
  <c r="G464" i="3"/>
  <c r="E464" i="3"/>
  <c r="F464" i="3"/>
  <c r="D464" i="3"/>
  <c r="C464" i="3"/>
  <c r="A464" i="3"/>
  <c r="L464" i="4" l="1"/>
  <c r="R464" i="4"/>
  <c r="P464" i="4"/>
  <c r="M465" i="4"/>
  <c r="Q464" i="4"/>
  <c r="O464" i="4"/>
  <c r="N464" i="4"/>
  <c r="A465" i="3"/>
  <c r="F465" i="3"/>
  <c r="E465" i="3"/>
  <c r="D465" i="3"/>
  <c r="C465" i="3"/>
  <c r="B466" i="3"/>
  <c r="G465" i="3"/>
  <c r="M466" i="4" l="1"/>
  <c r="R465" i="4"/>
  <c r="L465" i="4"/>
  <c r="Q465" i="4"/>
  <c r="P465" i="4"/>
  <c r="O465" i="4"/>
  <c r="N465" i="4"/>
  <c r="D466" i="3"/>
  <c r="B467" i="3"/>
  <c r="G466" i="3"/>
  <c r="F466" i="3"/>
  <c r="E466" i="3"/>
  <c r="C466" i="3"/>
  <c r="A466" i="3"/>
  <c r="N466" i="4" l="1"/>
  <c r="L466" i="4"/>
  <c r="M467" i="4"/>
  <c r="R466" i="4"/>
  <c r="P466" i="4"/>
  <c r="O466" i="4"/>
  <c r="Q466" i="4"/>
  <c r="D467" i="3"/>
  <c r="C467" i="3"/>
  <c r="B468" i="3"/>
  <c r="G467" i="3"/>
  <c r="F467" i="3"/>
  <c r="E467" i="3"/>
  <c r="A467" i="3"/>
  <c r="M468" i="4" l="1"/>
  <c r="N467" i="4"/>
  <c r="R467" i="4"/>
  <c r="Q467" i="4"/>
  <c r="P467" i="4"/>
  <c r="O467" i="4"/>
  <c r="L467" i="4"/>
  <c r="F468" i="3"/>
  <c r="B469" i="3"/>
  <c r="G468" i="3"/>
  <c r="E468" i="3"/>
  <c r="D468" i="3"/>
  <c r="C468" i="3"/>
  <c r="A468" i="3"/>
  <c r="P468" i="4" l="1"/>
  <c r="O468" i="4"/>
  <c r="N468" i="4"/>
  <c r="M469" i="4"/>
  <c r="R468" i="4"/>
  <c r="Q468" i="4"/>
  <c r="L468" i="4"/>
  <c r="F469" i="3"/>
  <c r="E469" i="3"/>
  <c r="D469" i="3"/>
  <c r="B470" i="3"/>
  <c r="G469" i="3"/>
  <c r="C469" i="3"/>
  <c r="A469" i="3"/>
  <c r="P469" i="4" l="1"/>
  <c r="O469" i="4"/>
  <c r="M470" i="4"/>
  <c r="R469" i="4"/>
  <c r="Q469" i="4"/>
  <c r="N469" i="4"/>
  <c r="L469" i="4"/>
  <c r="B471" i="3"/>
  <c r="G470" i="3"/>
  <c r="F470" i="3"/>
  <c r="E470" i="3"/>
  <c r="D470" i="3"/>
  <c r="C470" i="3"/>
  <c r="A470" i="3"/>
  <c r="R470" i="4" l="1"/>
  <c r="Q470" i="4"/>
  <c r="P470" i="4"/>
  <c r="O470" i="4"/>
  <c r="M471" i="4"/>
  <c r="N470" i="4"/>
  <c r="L470" i="4"/>
  <c r="A471" i="3"/>
  <c r="G471" i="3"/>
  <c r="F471" i="3"/>
  <c r="D471" i="3"/>
  <c r="B472" i="3"/>
  <c r="E471" i="3"/>
  <c r="C471" i="3"/>
  <c r="R471" i="4" l="1"/>
  <c r="Q471" i="4"/>
  <c r="O471" i="4"/>
  <c r="M472" i="4"/>
  <c r="P471" i="4"/>
  <c r="N471" i="4"/>
  <c r="L471" i="4"/>
  <c r="A472" i="3"/>
  <c r="D472" i="3"/>
  <c r="C472" i="3"/>
  <c r="B473" i="3"/>
  <c r="G472" i="3"/>
  <c r="F472" i="3"/>
  <c r="E472" i="3"/>
  <c r="M473" i="4" l="1"/>
  <c r="R472" i="4"/>
  <c r="Q472" i="4"/>
  <c r="L472" i="4"/>
  <c r="O472" i="4"/>
  <c r="N472" i="4"/>
  <c r="P472" i="4"/>
  <c r="C473" i="3"/>
  <c r="B474" i="3"/>
  <c r="F473" i="3"/>
  <c r="G473" i="3"/>
  <c r="E473" i="3"/>
  <c r="D473" i="3"/>
  <c r="A473" i="3"/>
  <c r="L473" i="4" l="1"/>
  <c r="M474" i="4"/>
  <c r="Q473" i="4"/>
  <c r="R473" i="4"/>
  <c r="P473" i="4"/>
  <c r="O473" i="4"/>
  <c r="N473" i="4"/>
  <c r="C474" i="3"/>
  <c r="A474" i="3"/>
  <c r="B475" i="3"/>
  <c r="G474" i="3"/>
  <c r="F474" i="3"/>
  <c r="E474" i="3"/>
  <c r="D474" i="3"/>
  <c r="M475" i="4" l="1"/>
  <c r="L474" i="4"/>
  <c r="R474" i="4"/>
  <c r="P474" i="4"/>
  <c r="O474" i="4"/>
  <c r="N474" i="4"/>
  <c r="Q474" i="4"/>
  <c r="E475" i="3"/>
  <c r="D475" i="3"/>
  <c r="C475" i="3"/>
  <c r="A475" i="3"/>
  <c r="B476" i="3"/>
  <c r="G475" i="3"/>
  <c r="F475" i="3"/>
  <c r="O475" i="4" l="1"/>
  <c r="N475" i="4"/>
  <c r="L475" i="4"/>
  <c r="M476" i="4"/>
  <c r="R475" i="4"/>
  <c r="Q475" i="4"/>
  <c r="P475" i="4"/>
  <c r="E476" i="3"/>
  <c r="D476" i="3"/>
  <c r="C476" i="3"/>
  <c r="A476" i="3"/>
  <c r="B477" i="3"/>
  <c r="G476" i="3"/>
  <c r="F476" i="3"/>
  <c r="O476" i="4" l="1"/>
  <c r="N476" i="4"/>
  <c r="L476" i="4"/>
  <c r="M477" i="4"/>
  <c r="R476" i="4"/>
  <c r="Q476" i="4"/>
  <c r="P476" i="4"/>
  <c r="G477" i="3"/>
  <c r="B478" i="3"/>
  <c r="F477" i="3"/>
  <c r="E477" i="3"/>
  <c r="D477" i="3"/>
  <c r="C477" i="3"/>
  <c r="A477" i="3"/>
  <c r="Q477" i="4" l="1"/>
  <c r="P477" i="4"/>
  <c r="O477" i="4"/>
  <c r="N477" i="4"/>
  <c r="M478" i="4"/>
  <c r="R477" i="4"/>
  <c r="L477" i="4"/>
  <c r="G478" i="3"/>
  <c r="F478" i="3"/>
  <c r="E478" i="3"/>
  <c r="C478" i="3"/>
  <c r="B479" i="3"/>
  <c r="D478" i="3"/>
  <c r="A478" i="3"/>
  <c r="Q478" i="4" l="1"/>
  <c r="P478" i="4"/>
  <c r="N478" i="4"/>
  <c r="M479" i="4"/>
  <c r="R478" i="4"/>
  <c r="O478" i="4"/>
  <c r="L478" i="4"/>
  <c r="B480" i="3"/>
  <c r="A479" i="3"/>
  <c r="G479" i="3"/>
  <c r="F479" i="3"/>
  <c r="D479" i="3"/>
  <c r="C479" i="3"/>
  <c r="E479" i="3"/>
  <c r="R479" i="4" l="1"/>
  <c r="Q479" i="4"/>
  <c r="P479" i="4"/>
  <c r="M480" i="4"/>
  <c r="O479" i="4"/>
  <c r="N479" i="4"/>
  <c r="L479" i="4"/>
  <c r="B481" i="3"/>
  <c r="G480" i="3"/>
  <c r="E480" i="3"/>
  <c r="F480" i="3"/>
  <c r="D480" i="3"/>
  <c r="C480" i="3"/>
  <c r="A480" i="3"/>
  <c r="L480" i="4" l="1"/>
  <c r="R480" i="4"/>
  <c r="P480" i="4"/>
  <c r="N480" i="4"/>
  <c r="M481" i="4"/>
  <c r="Q480" i="4"/>
  <c r="O480" i="4"/>
  <c r="A481" i="3"/>
  <c r="B482" i="3"/>
  <c r="G481" i="3"/>
  <c r="F481" i="3"/>
  <c r="E481" i="3"/>
  <c r="D481" i="3"/>
  <c r="C481" i="3"/>
  <c r="M482" i="4" l="1"/>
  <c r="R481" i="4"/>
  <c r="L481" i="4"/>
  <c r="Q481" i="4"/>
  <c r="P481" i="4"/>
  <c r="O481" i="4"/>
  <c r="N481" i="4"/>
  <c r="D482" i="3"/>
  <c r="B483" i="3"/>
  <c r="G482" i="3"/>
  <c r="A482" i="3"/>
  <c r="F482" i="3"/>
  <c r="E482" i="3"/>
  <c r="C482" i="3"/>
  <c r="N482" i="4" l="1"/>
  <c r="L482" i="4"/>
  <c r="M483" i="4"/>
  <c r="R482" i="4"/>
  <c r="Q482" i="4"/>
  <c r="P482" i="4"/>
  <c r="O482" i="4"/>
  <c r="D483" i="3"/>
  <c r="C483" i="3"/>
  <c r="B484" i="3"/>
  <c r="G483" i="3"/>
  <c r="F483" i="3"/>
  <c r="E483" i="3"/>
  <c r="A483" i="3"/>
  <c r="M484" i="4" l="1"/>
  <c r="N483" i="4"/>
  <c r="R483" i="4"/>
  <c r="Q483" i="4"/>
  <c r="P483" i="4"/>
  <c r="O483" i="4"/>
  <c r="L483" i="4"/>
  <c r="F484" i="3"/>
  <c r="B485" i="3"/>
  <c r="G484" i="3"/>
  <c r="E484" i="3"/>
  <c r="D484" i="3"/>
  <c r="C484" i="3"/>
  <c r="A484" i="3"/>
  <c r="P484" i="4" l="1"/>
  <c r="O484" i="4"/>
  <c r="N484" i="4"/>
  <c r="M485" i="4"/>
  <c r="L484" i="4"/>
  <c r="R484" i="4"/>
  <c r="Q484" i="4"/>
  <c r="F485" i="3"/>
  <c r="E485" i="3"/>
  <c r="D485" i="3"/>
  <c r="G485" i="3"/>
  <c r="C485" i="3"/>
  <c r="A485" i="3"/>
  <c r="B486" i="3"/>
  <c r="P485" i="4" l="1"/>
  <c r="O485" i="4"/>
  <c r="M486" i="4"/>
  <c r="R485" i="4"/>
  <c r="Q485" i="4"/>
  <c r="N485" i="4"/>
  <c r="L485" i="4"/>
  <c r="B487" i="3"/>
  <c r="G486" i="3"/>
  <c r="F486" i="3"/>
  <c r="E486" i="3"/>
  <c r="D486" i="3"/>
  <c r="C486" i="3"/>
  <c r="A486" i="3"/>
  <c r="R486" i="4" l="1"/>
  <c r="Q486" i="4"/>
  <c r="P486" i="4"/>
  <c r="O486" i="4"/>
  <c r="N486" i="4"/>
  <c r="L486" i="4"/>
  <c r="M487" i="4"/>
  <c r="A487" i="3"/>
  <c r="G487" i="3"/>
  <c r="F487" i="3"/>
  <c r="D487" i="3"/>
  <c r="B488" i="3"/>
  <c r="E487" i="3"/>
  <c r="C487" i="3"/>
  <c r="R487" i="4" l="1"/>
  <c r="Q487" i="4"/>
  <c r="O487" i="4"/>
  <c r="M488" i="4"/>
  <c r="P487" i="4"/>
  <c r="N487" i="4"/>
  <c r="L487" i="4"/>
  <c r="A488" i="3"/>
  <c r="G488" i="3"/>
  <c r="F488" i="3"/>
  <c r="E488" i="3"/>
  <c r="D488" i="3"/>
  <c r="C488" i="3"/>
  <c r="B489" i="3"/>
  <c r="M489" i="4" l="1"/>
  <c r="R488" i="4"/>
  <c r="Q488" i="4"/>
  <c r="N488" i="4"/>
  <c r="L488" i="4"/>
  <c r="P488" i="4"/>
  <c r="O488" i="4"/>
  <c r="C489" i="3"/>
  <c r="B490" i="3"/>
  <c r="F489" i="3"/>
  <c r="G489" i="3"/>
  <c r="E489" i="3"/>
  <c r="D489" i="3"/>
  <c r="A489" i="3"/>
  <c r="L489" i="4" l="1"/>
  <c r="M490" i="4"/>
  <c r="Q489" i="4"/>
  <c r="R489" i="4"/>
  <c r="P489" i="4"/>
  <c r="O489" i="4"/>
  <c r="N489" i="4"/>
  <c r="C490" i="3"/>
  <c r="A490" i="3"/>
  <c r="B491" i="3"/>
  <c r="G490" i="3"/>
  <c r="F490" i="3"/>
  <c r="E490" i="3"/>
  <c r="D490" i="3"/>
  <c r="M491" i="4" l="1"/>
  <c r="L490" i="4"/>
  <c r="Q490" i="4"/>
  <c r="P490" i="4"/>
  <c r="O490" i="4"/>
  <c r="N490" i="4"/>
  <c r="R490" i="4"/>
  <c r="E491" i="3"/>
  <c r="B492" i="3"/>
  <c r="G491" i="3"/>
  <c r="F491" i="3"/>
  <c r="D491" i="3"/>
  <c r="C491" i="3"/>
  <c r="A491" i="3"/>
  <c r="Q491" i="4" l="1"/>
  <c r="O491" i="4"/>
  <c r="N491" i="4"/>
  <c r="L491" i="4"/>
  <c r="M492" i="4"/>
  <c r="R491" i="4"/>
  <c r="P491" i="4"/>
  <c r="E492" i="3"/>
  <c r="D492" i="3"/>
  <c r="C492" i="3"/>
  <c r="A492" i="3"/>
  <c r="B493" i="3"/>
  <c r="G492" i="3"/>
  <c r="F492" i="3"/>
  <c r="O492" i="4" l="1"/>
  <c r="N492" i="4"/>
  <c r="L492" i="4"/>
  <c r="Q492" i="4"/>
  <c r="P492" i="4"/>
  <c r="M493" i="4"/>
  <c r="R492" i="4"/>
  <c r="G493" i="3"/>
  <c r="B494" i="3"/>
  <c r="F493" i="3"/>
  <c r="E493" i="3"/>
  <c r="D493" i="3"/>
  <c r="C493" i="3"/>
  <c r="A493" i="3"/>
  <c r="Q493" i="4" l="1"/>
  <c r="P493" i="4"/>
  <c r="O493" i="4"/>
  <c r="N493" i="4"/>
  <c r="M494" i="4"/>
  <c r="R493" i="4"/>
  <c r="L493" i="4"/>
  <c r="G494" i="3"/>
  <c r="F494" i="3"/>
  <c r="E494" i="3"/>
  <c r="C494" i="3"/>
  <c r="B495" i="3"/>
  <c r="D494" i="3"/>
  <c r="A494" i="3"/>
  <c r="L494" i="4" l="1"/>
  <c r="Q494" i="4"/>
  <c r="P494" i="4"/>
  <c r="N494" i="4"/>
  <c r="M495" i="4"/>
  <c r="R494" i="4"/>
  <c r="O494" i="4"/>
  <c r="B496" i="3"/>
  <c r="E495" i="3"/>
  <c r="D495" i="3"/>
  <c r="C495" i="3"/>
  <c r="A495" i="3"/>
  <c r="G495" i="3"/>
  <c r="F495" i="3"/>
  <c r="M496" i="4" l="1"/>
  <c r="R495" i="4"/>
  <c r="Q495" i="4"/>
  <c r="P495" i="4"/>
  <c r="N495" i="4"/>
  <c r="L495" i="4"/>
  <c r="O495" i="4"/>
  <c r="B497" i="3"/>
  <c r="G496" i="3"/>
  <c r="E496" i="3"/>
  <c r="F496" i="3"/>
  <c r="D496" i="3"/>
  <c r="C496" i="3"/>
  <c r="A496" i="3"/>
  <c r="N496" i="4" l="1"/>
  <c r="L496" i="4"/>
  <c r="R496" i="4"/>
  <c r="Q496" i="4"/>
  <c r="P496" i="4"/>
  <c r="M497" i="4"/>
  <c r="O496" i="4"/>
  <c r="A497" i="3"/>
  <c r="B498" i="3"/>
  <c r="G497" i="3"/>
  <c r="F497" i="3"/>
  <c r="E497" i="3"/>
  <c r="D497" i="3"/>
  <c r="C497" i="3"/>
  <c r="M498" i="4" l="1"/>
  <c r="R497" i="4"/>
  <c r="Q497" i="4"/>
  <c r="P497" i="4"/>
  <c r="L497" i="4"/>
  <c r="O497" i="4"/>
  <c r="N497" i="4"/>
  <c r="D498" i="3"/>
  <c r="B499" i="3"/>
  <c r="G498" i="3"/>
  <c r="F498" i="3"/>
  <c r="E498" i="3"/>
  <c r="C498" i="3"/>
  <c r="A498" i="3"/>
  <c r="P498" i="4" l="1"/>
  <c r="O498" i="4"/>
  <c r="N498" i="4"/>
  <c r="L498" i="4"/>
  <c r="M499" i="4"/>
  <c r="R498" i="4"/>
  <c r="Q498" i="4"/>
  <c r="B500" i="3"/>
  <c r="G499" i="3"/>
  <c r="F499" i="3"/>
  <c r="E499" i="3"/>
  <c r="D499" i="3"/>
  <c r="C499" i="3"/>
  <c r="A499" i="3"/>
  <c r="M500" i="4" l="1"/>
  <c r="R499" i="4"/>
  <c r="Q499" i="4"/>
  <c r="P499" i="4"/>
  <c r="O499" i="4"/>
  <c r="N499" i="4"/>
  <c r="L499" i="4"/>
  <c r="G500" i="3"/>
  <c r="F500" i="3"/>
  <c r="E500" i="3"/>
  <c r="D500" i="3"/>
  <c r="C500" i="3"/>
  <c r="A500" i="3"/>
  <c r="R500" i="4" l="1"/>
  <c r="Q500" i="4"/>
  <c r="P500" i="4"/>
  <c r="O500" i="4"/>
  <c r="N500" i="4"/>
  <c r="L500" i="4"/>
</calcChain>
</file>

<file path=xl/sharedStrings.xml><?xml version="1.0" encoding="utf-8"?>
<sst xmlns="http://schemas.openxmlformats.org/spreadsheetml/2006/main" count="153" uniqueCount="78">
  <si>
    <t>Lisa 3</t>
  </si>
  <si>
    <t>Üür ja kõrvalteenuste tasu</t>
  </si>
  <si>
    <t>Üürnik</t>
  </si>
  <si>
    <t>Rahandusministeerium</t>
  </si>
  <si>
    <t>Üüripinna aadress</t>
  </si>
  <si>
    <t>Tallinna tn 18, Paide</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</si>
  <si>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</si>
  <si>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</si>
  <si>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</si>
  <si>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</si>
  <si>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</si>
  <si>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</si>
  <si>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</si>
  <si>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</si>
  <si>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</si>
  <si>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</si>
  <si>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</si>
  <si>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 lisa 6.1 alusel)</t>
  </si>
  <si>
    <t>Kapitalikomponent (tavasisustus lisa 6.1 alusel)</t>
  </si>
  <si>
    <t>Remonttööd</t>
  </si>
  <si>
    <t>Remonttööd (tavasisustus lisa 6.1 alusel)</t>
  </si>
  <si>
    <t>Kinnisvara haldamine (haldusteenus)</t>
  </si>
  <si>
    <t xml:space="preserve"> Indekseerimine* alates 01.01.2025.a,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</si>
  <si>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</si>
  <si>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</si>
  <si>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</si>
  <si>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</si>
  <si>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</si>
  <si>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</si>
  <si>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</si>
  <si>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</si>
  <si>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</si>
  <si>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</si>
  <si>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</si>
  <si>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</si>
  <si>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</si>
  <si>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(730, 750 - järjekorrasüsteemi rent ja kulutarvikud, joogiveeautomaadi ja kohvimasina rent ja hooldus)</t>
  </si>
  <si>
    <t>Tugiteenused (710, 740 - valveteenus, hoone sildid, esmaabikomplektid)</t>
  </si>
  <si>
    <t>Tugiteenused (790- muud tugiteenused - infotöötaja teenus)</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</si>
  <si>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</si>
  <si>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</si>
  <si>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</si>
  <si>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</si>
  <si>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</si>
  <si>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</si>
  <si>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</si>
  <si>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</si>
  <si>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</si>
  <si>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</si>
  <si>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</si>
  <si>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</si>
  <si>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</si>
  <si>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</si>
  <si>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</si>
  <si>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</si>
  <si>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</si>
  <si>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</si>
  <si>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</si>
  <si>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</si>
  <si>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</si>
  <si>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</si>
  <si>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</si>
  <si>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</si>
  <si>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</si>
  <si>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</si>
  <si>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</si>
  <si>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</si>
  <si>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</si>
  <si>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</si>
  <si>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</si>
  <si>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</si>
  <si>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</si>
  <si>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Üürnikuspetsiifilise investeeringu annuiteetmaksegraafik</t>
  </si>
  <si>
    <t>Üürniku spetsifiline algväärtus</t>
  </si>
  <si>
    <t>Üürniku spetsiifiline lõppväärtus</t>
  </si>
  <si>
    <t>Üürniku spetsiifiline algväärtus</t>
  </si>
  <si>
    <t>Kapitali tulumäär 2024 I pa</t>
  </si>
  <si>
    <t>üürilepingule nr KPJ-4/2022-33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</si>
</sst>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 numFmtId="171" formatCode="#,###"/>
  </numFmts>
  <fonts count="48" x14ac:knownFonts="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sz val="11"/>
      <color theme="1"/>
      <name val="Times New Roman"/>
      <family val="1"/>
      <charset val="186"/>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sz val="11"/>
      <color theme="0" tint="-0.499984740745262"/>
      <name val="Times New Roman"/>
      <family val="1"/>
    </font>
    <font>
      <sz val="11"/>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Aptos Narrow"/>
      <family val="2"/>
      <scheme val="minor"/>
    </font>
    <font>
      <b/>
      <sz val="14"/>
      <name val="Calibri"/>
      <family val="2"/>
    </font>
    <font>
      <b/>
      <sz val="11"/>
      <name val="Aptos Narrow"/>
      <family val="2"/>
      <scheme val="minor"/>
    </font>
    <font>
      <b/>
      <i/>
      <sz val="11"/>
      <name val="Calibri"/>
      <family val="2"/>
    </font>
    <font>
      <i/>
      <sz val="9"/>
      <color rgb="FF000000"/>
      <name val="Calibri"/>
      <family val="2"/>
    </font>
    <font>
      <sz val="11"/>
      <color theme="0" tint="-0.499984740745262"/>
      <name val="Calibri"/>
      <family val="2"/>
    </font>
    <font>
      <b/>
      <sz val="11"/>
      <color theme="0" tint="-0.499984740745262"/>
      <name val="Calibri"/>
      <family val="2"/>
    </font>
    <font>
      <sz val="11"/>
      <color theme="0" tint="-0.34998626667073579"/>
      <name val="Calibri"/>
      <family val="2"/>
    </font>
    <font>
      <b/>
      <sz val="11"/>
      <color theme="0" tint="-0.34998626667073579"/>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499984740745262"/>
      <name val="Calibri"/>
      <family val="2"/>
    </font>
    <font>
      <b/>
      <sz val="16"/>
      <color theme="0" tint="-0.34998626667073579"/>
      <name val="Calibri"/>
      <family val="2"/>
    </font>
    <font>
      <sz val="11"/>
      <color theme="0" tint="-0.499984740745262"/>
      <name val="Aptos Narrow"/>
      <family val="2"/>
      <charset val="186"/>
      <scheme val="minor"/>
    </font>
    <font>
      <sz val="11"/>
      <color theme="0" tint="-0.34998626667073579"/>
      <name val="Aptos Narrow"/>
      <family val="2"/>
      <charset val="186"/>
      <scheme val="minor"/>
    </font>
    <font>
      <sz val="10"/>
      <color theme="0" tint="-0.499984740745262"/>
      <name val="Arial"/>
      <family val="2"/>
    </font>
    <font>
      <sz val="10"/>
      <color theme="0" tint="-0.34998626667073579"/>
      <name val="Arial"/>
      <family val="2"/>
    </font>
    <font>
      <sz val="11"/>
      <color rgb="FF1F497D"/>
      <name val="Calibri"/>
      <family val="2"/>
    </font>
    <font>
      <b/>
      <i/>
      <sz val="11"/>
      <color rgb="FF000000"/>
      <name val="Calibri"/>
      <family val="2"/>
    </font>
    <font>
      <b/>
      <i/>
      <sz val="11"/>
      <color theme="0" tint="-0.499984740745262"/>
      <name val="Calibri"/>
      <family val="2"/>
    </font>
    <font>
      <b/>
      <i/>
      <sz val="11"/>
      <color theme="0" tint="-0.34998626667073579"/>
      <name val="Calibri"/>
      <family val="2"/>
    </font>
    <font>
      <i/>
      <sz val="9"/>
      <color theme="0" tint="-0.499984740745262"/>
      <name val="Calibri"/>
      <family val="2"/>
    </font>
    <font>
      <i/>
      <sz val="9"/>
      <color theme="0" tint="-0.3499862666707357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s>
  <cellStyleXfs count="4">
    <xf numFmtId="0" fontId="0" fillId="0" borderId="0"/>
    <xf numFmtId="9" fontId="1" fillId="0" borderId="0" applyFont="0" applyFill="0" applyBorder="0" applyAlignment="0" applyProtection="0"/>
    <xf numFmtId="0" fontId="20" fillId="0" borderId="0"/>
    <xf numFmtId="0" fontId="1" fillId="0" borderId="0"/>
  </cellStyleXfs>
  <cellXfs count="251">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7" fillId="0" borderId="0" xfId="0" applyFont="1"/>
    <xf numFmtId="9" fontId="3" fillId="0" borderId="0" xfId="1" applyFont="1"/>
    <xf numFmtId="1" fontId="3" fillId="0" borderId="0" xfId="0" applyNumberFormat="1" applyFont="1"/>
    <xf numFmtId="0" fontId="8" fillId="0" borderId="1" xfId="0" applyFont="1" applyBorder="1"/>
    <xf numFmtId="0" fontId="9" fillId="0" borderId="0" xfId="0" applyFont="1" applyAlignment="1">
      <alignment vertical="center"/>
    </xf>
    <xf numFmtId="0" fontId="3" fillId="0" borderId="0" xfId="0" applyFont="1" applyAlignment="1">
      <alignment horizontal="center"/>
    </xf>
    <xf numFmtId="0" fontId="10" fillId="0" borderId="0" xfId="0" applyFont="1"/>
    <xf numFmtId="0" fontId="6" fillId="0" borderId="0" xfId="0" applyFont="1"/>
    <xf numFmtId="0" fontId="6" fillId="0" borderId="1" xfId="0" applyFont="1" applyBorder="1" applyAlignment="1">
      <alignment horizontal="right"/>
    </xf>
    <xf numFmtId="164" fontId="8" fillId="0" borderId="1" xfId="0" applyNumberFormat="1" applyFont="1" applyBorder="1" applyAlignment="1">
      <alignment horizontal="right"/>
    </xf>
    <xf numFmtId="165" fontId="3" fillId="0" borderId="0" xfId="0" applyNumberFormat="1" applyFont="1"/>
    <xf numFmtId="3" fontId="8" fillId="0" borderId="1" xfId="0" applyNumberFormat="1" applyFont="1" applyBorder="1" applyAlignment="1">
      <alignment horizontal="right"/>
    </xf>
    <xf numFmtId="165" fontId="6" fillId="0" borderId="0" xfId="0" applyNumberFormat="1" applyFont="1"/>
    <xf numFmtId="0" fontId="12" fillId="0" borderId="0" xfId="0" applyFont="1" applyAlignment="1">
      <alignment horizontal="right"/>
    </xf>
    <xf numFmtId="0" fontId="12" fillId="0" borderId="0" xfId="0" applyFont="1"/>
    <xf numFmtId="0" fontId="6" fillId="2" borderId="2" xfId="0" applyFont="1" applyFill="1" applyBorder="1" applyAlignment="1">
      <alignment horizontal="left"/>
    </xf>
    <xf numFmtId="0" fontId="6" fillId="2" borderId="3" xfId="0" applyFont="1" applyFill="1" applyBorder="1"/>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wrapText="1"/>
    </xf>
    <xf numFmtId="0" fontId="6" fillId="2" borderId="7" xfId="0" applyFont="1" applyFill="1" applyBorder="1" applyAlignment="1">
      <alignment horizontal="center"/>
    </xf>
    <xf numFmtId="0" fontId="3" fillId="0" borderId="8" xfId="0" applyFont="1" applyBorder="1" applyAlignment="1">
      <alignment horizontal="center"/>
    </xf>
    <xf numFmtId="0" fontId="3" fillId="3" borderId="9" xfId="0" applyFont="1" applyFill="1" applyBorder="1"/>
    <xf numFmtId="0" fontId="3" fillId="3"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3" fontId="3" fillId="0" borderId="0" xfId="0" applyNumberFormat="1" applyFont="1"/>
    <xf numFmtId="2" fontId="3" fillId="0" borderId="0" xfId="0" applyNumberFormat="1" applyFont="1"/>
    <xf numFmtId="0" fontId="3" fillId="0" borderId="11" xfId="0" applyFont="1" applyBorder="1" applyAlignment="1">
      <alignment horizontal="center"/>
    </xf>
    <xf numFmtId="0" fontId="3" fillId="0" borderId="1" xfId="0" applyFont="1" applyBorder="1"/>
    <xf numFmtId="0" fontId="3" fillId="0" borderId="9" xfId="0" applyFont="1" applyBorder="1"/>
    <xf numFmtId="4" fontId="3" fillId="0" borderId="11" xfId="0" applyNumberFormat="1" applyFont="1" applyBorder="1" applyAlignment="1">
      <alignment wrapText="1"/>
    </xf>
    <xf numFmtId="0" fontId="3" fillId="0" borderId="17" xfId="0" applyFont="1" applyBorder="1"/>
    <xf numFmtId="0" fontId="3" fillId="0" borderId="18" xfId="0" applyFont="1" applyBorder="1"/>
    <xf numFmtId="4" fontId="3" fillId="3" borderId="12" xfId="0" applyNumberFormat="1" applyFont="1" applyFill="1" applyBorder="1" applyAlignment="1">
      <alignment wrapText="1"/>
    </xf>
    <xf numFmtId="0" fontId="6" fillId="2" borderId="8" xfId="0" applyFont="1" applyFill="1" applyBorder="1" applyAlignment="1">
      <alignment horizontal="center"/>
    </xf>
    <xf numFmtId="0" fontId="6" fillId="2" borderId="10" xfId="0" applyFont="1" applyFill="1" applyBorder="1"/>
    <xf numFmtId="4" fontId="8" fillId="2" borderId="8"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1" xfId="0" applyFont="1" applyFill="1" applyBorder="1"/>
    <xf numFmtId="0" fontId="6" fillId="3" borderId="23" xfId="0" applyFont="1" applyFill="1" applyBorder="1" applyAlignment="1">
      <alignment horizontal="center"/>
    </xf>
    <xf numFmtId="0" fontId="6" fillId="3" borderId="0" xfId="0" applyFont="1" applyFill="1"/>
    <xf numFmtId="4" fontId="12" fillId="3" borderId="23"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4" xfId="0" applyFont="1" applyFill="1" applyBorder="1"/>
    <xf numFmtId="0" fontId="6" fillId="2" borderId="8" xfId="0" applyFont="1" applyFill="1" applyBorder="1" applyAlignment="1">
      <alignment horizontal="left"/>
    </xf>
    <xf numFmtId="4" fontId="6" fillId="2" borderId="11" xfId="0" applyNumberFormat="1" applyFont="1" applyFill="1" applyBorder="1" applyAlignment="1">
      <alignment horizontal="center"/>
    </xf>
    <xf numFmtId="0" fontId="6" fillId="2" borderId="20" xfId="0" applyFont="1" applyFill="1" applyBorder="1" applyAlignment="1">
      <alignment horizontal="center"/>
    </xf>
    <xf numFmtId="0" fontId="6" fillId="2" borderId="25" xfId="0" applyFont="1" applyFill="1" applyBorder="1" applyAlignment="1">
      <alignment horizontal="center" wrapText="1"/>
    </xf>
    <xf numFmtId="0" fontId="6" fillId="2" borderId="21" xfId="0" applyFont="1" applyFill="1" applyBorder="1" applyAlignment="1">
      <alignment horizontal="center"/>
    </xf>
    <xf numFmtId="4" fontId="14" fillId="0" borderId="11" xfId="0" applyNumberFormat="1" applyFont="1" applyBorder="1" applyAlignment="1">
      <alignment vertical="center" wrapText="1"/>
    </xf>
    <xf numFmtId="4" fontId="14" fillId="3" borderId="12" xfId="0" applyNumberFormat="1" applyFont="1" applyFill="1" applyBorder="1" applyAlignment="1">
      <alignment vertical="center" wrapText="1"/>
    </xf>
    <xf numFmtId="0" fontId="3" fillId="0" borderId="10" xfId="0" applyFont="1" applyBorder="1"/>
    <xf numFmtId="4" fontId="3" fillId="0" borderId="11" xfId="0" applyNumberFormat="1" applyFont="1" applyBorder="1" applyAlignment="1">
      <alignment vertical="center" wrapText="1"/>
    </xf>
    <xf numFmtId="4" fontId="15" fillId="0" borderId="26" xfId="0" applyNumberFormat="1" applyFont="1" applyBorder="1" applyAlignment="1">
      <alignment horizontal="center" vertical="center" wrapText="1"/>
    </xf>
    <xf numFmtId="0" fontId="3" fillId="3" borderId="24" xfId="0" applyFont="1" applyFill="1" applyBorder="1" applyAlignment="1">
      <alignment horizontal="center" vertical="center" wrapText="1"/>
    </xf>
    <xf numFmtId="0" fontId="6" fillId="4" borderId="27" xfId="0" applyFont="1" applyFill="1" applyBorder="1" applyAlignment="1">
      <alignment horizontal="left"/>
    </xf>
    <xf numFmtId="0" fontId="6" fillId="4" borderId="28" xfId="0" applyFont="1" applyFill="1" applyBorder="1"/>
    <xf numFmtId="4" fontId="16" fillId="4" borderId="29" xfId="0" applyNumberFormat="1" applyFont="1" applyFill="1" applyBorder="1" applyAlignment="1">
      <alignment horizontal="right"/>
    </xf>
    <xf numFmtId="4" fontId="16" fillId="4" borderId="30" xfId="0" applyNumberFormat="1" applyFont="1" applyFill="1" applyBorder="1" applyAlignment="1">
      <alignment horizontal="right"/>
    </xf>
    <xf numFmtId="4" fontId="6" fillId="4" borderId="31" xfId="0" applyNumberFormat="1" applyFont="1" applyFill="1" applyBorder="1" applyAlignment="1">
      <alignment horizontal="right"/>
    </xf>
    <xf numFmtId="0" fontId="3" fillId="4" borderId="32"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8"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29" xfId="0" applyNumberFormat="1" applyFont="1" applyBorder="1"/>
    <xf numFmtId="4" fontId="8" fillId="0" borderId="30" xfId="0" applyNumberFormat="1" applyFont="1" applyBorder="1"/>
    <xf numFmtId="3" fontId="8" fillId="0" borderId="0" xfId="0" applyNumberFormat="1" applyFont="1"/>
    <xf numFmtId="4" fontId="8" fillId="0" borderId="0" xfId="0" applyNumberFormat="1" applyFont="1"/>
    <xf numFmtId="0" fontId="10" fillId="0" borderId="0" xfId="0" applyFont="1" applyAlignment="1">
      <alignment horizontal="left" wrapText="1"/>
    </xf>
    <xf numFmtId="0" fontId="18" fillId="0" borderId="0" xfId="0" applyFont="1"/>
    <xf numFmtId="0" fontId="19" fillId="0" borderId="0" xfId="0" applyFont="1"/>
    <xf numFmtId="0" fontId="20" fillId="3" borderId="0" xfId="2" applyFill="1"/>
    <xf numFmtId="0" fontId="21" fillId="5" borderId="0" xfId="2" applyFont="1" applyFill="1" applyAlignment="1">
      <alignment horizontal="right"/>
    </xf>
    <xf numFmtId="0" fontId="0" fillId="3" borderId="0" xfId="0" applyFill="1"/>
    <xf numFmtId="0" fontId="22" fillId="5" borderId="0" xfId="2" applyFont="1" applyFill="1"/>
    <xf numFmtId="0" fontId="22" fillId="5" borderId="0" xfId="2" applyFont="1" applyFill="1" applyAlignment="1">
      <alignment horizontal="right"/>
    </xf>
    <xf numFmtId="0" fontId="22" fillId="3" borderId="0" xfId="2" applyFont="1" applyFill="1"/>
    <xf numFmtId="0" fontId="23" fillId="3" borderId="0" xfId="0" applyFont="1" applyFill="1"/>
    <xf numFmtId="0" fontId="23" fillId="6" borderId="0" xfId="0" applyFont="1" applyFill="1" applyProtection="1">
      <protection hidden="1"/>
    </xf>
    <xf numFmtId="0" fontId="23" fillId="6" borderId="0" xfId="0" applyFont="1" applyFill="1"/>
    <xf numFmtId="0" fontId="24" fillId="5" borderId="0" xfId="2" applyFont="1" applyFill="1"/>
    <xf numFmtId="4" fontId="24" fillId="5" borderId="0" xfId="2" applyNumberFormat="1" applyFont="1" applyFill="1"/>
    <xf numFmtId="0" fontId="23" fillId="6" borderId="0" xfId="0" applyFont="1" applyFill="1" applyProtection="1">
      <protection locked="0" hidden="1"/>
    </xf>
    <xf numFmtId="164" fontId="23" fillId="6" borderId="0" xfId="0" applyNumberFormat="1" applyFont="1" applyFill="1" applyProtection="1">
      <protection hidden="1"/>
    </xf>
    <xf numFmtId="167" fontId="23" fillId="6" borderId="0" xfId="1" applyNumberFormat="1" applyFont="1" applyFill="1"/>
    <xf numFmtId="4" fontId="23" fillId="3" borderId="0" xfId="0" applyNumberFormat="1" applyFont="1" applyFill="1"/>
    <xf numFmtId="2" fontId="23" fillId="3" borderId="0" xfId="0" applyNumberFormat="1" applyFont="1" applyFill="1"/>
    <xf numFmtId="4" fontId="22" fillId="5" borderId="0" xfId="2" applyNumberFormat="1" applyFont="1" applyFill="1"/>
    <xf numFmtId="168" fontId="23" fillId="3" borderId="0" xfId="0" applyNumberFormat="1" applyFont="1" applyFill="1"/>
    <xf numFmtId="0" fontId="22" fillId="7" borderId="33" xfId="2" applyFont="1" applyFill="1" applyBorder="1"/>
    <xf numFmtId="0" fontId="22" fillId="5" borderId="34" xfId="2" applyFont="1" applyFill="1" applyBorder="1"/>
    <xf numFmtId="0" fontId="23" fillId="3" borderId="34" xfId="0" applyFont="1" applyFill="1" applyBorder="1"/>
    <xf numFmtId="169" fontId="22" fillId="7" borderId="34" xfId="2" applyNumberFormat="1" applyFont="1" applyFill="1" applyBorder="1"/>
    <xf numFmtId="0" fontId="22" fillId="7" borderId="35" xfId="2" applyFont="1" applyFill="1" applyBorder="1"/>
    <xf numFmtId="0" fontId="25" fillId="3" borderId="0" xfId="0" applyFont="1" applyFill="1" applyProtection="1">
      <protection hidden="1"/>
    </xf>
    <xf numFmtId="0" fontId="22" fillId="7" borderId="36" xfId="2" applyFont="1" applyFill="1" applyBorder="1"/>
    <xf numFmtId="0" fontId="22" fillId="7" borderId="0" xfId="2" applyFont="1" applyFill="1"/>
    <xf numFmtId="0" fontId="22" fillId="7" borderId="26" xfId="2" applyFont="1" applyFill="1" applyBorder="1"/>
    <xf numFmtId="164" fontId="23" fillId="3" borderId="0" xfId="0" applyNumberFormat="1" applyFont="1" applyFill="1" applyProtection="1">
      <protection hidden="1"/>
    </xf>
    <xf numFmtId="169" fontId="23" fillId="3" borderId="0" xfId="0" applyNumberFormat="1" applyFont="1" applyFill="1"/>
    <xf numFmtId="3" fontId="22" fillId="7" borderId="0" xfId="2" applyNumberFormat="1" applyFont="1" applyFill="1"/>
    <xf numFmtId="0" fontId="25" fillId="6" borderId="0" xfId="0" applyFont="1" applyFill="1" applyProtection="1">
      <protection hidden="1"/>
    </xf>
    <xf numFmtId="164" fontId="25" fillId="6" borderId="0" xfId="0" applyNumberFormat="1" applyFont="1" applyFill="1" applyProtection="1">
      <protection hidden="1"/>
    </xf>
    <xf numFmtId="10" fontId="22" fillId="7" borderId="0" xfId="1" applyNumberFormat="1" applyFont="1" applyFill="1" applyBorder="1"/>
    <xf numFmtId="164" fontId="25" fillId="3" borderId="0" xfId="0" applyNumberFormat="1" applyFont="1" applyFill="1" applyProtection="1">
      <protection hidden="1"/>
    </xf>
    <xf numFmtId="4" fontId="22" fillId="7" borderId="0" xfId="2" applyNumberFormat="1" applyFont="1" applyFill="1"/>
    <xf numFmtId="0" fontId="23" fillId="3" borderId="0" xfId="0" applyFont="1" applyFill="1" applyProtection="1">
      <protection locked="0" hidden="1"/>
    </xf>
    <xf numFmtId="164" fontId="2" fillId="3" borderId="0" xfId="0" applyNumberFormat="1" applyFont="1" applyFill="1" applyProtection="1">
      <protection hidden="1"/>
    </xf>
    <xf numFmtId="0" fontId="22" fillId="7" borderId="18" xfId="2" applyFont="1" applyFill="1" applyBorder="1"/>
    <xf numFmtId="0" fontId="22" fillId="5" borderId="37" xfId="2" applyFont="1" applyFill="1" applyBorder="1"/>
    <xf numFmtId="0" fontId="23" fillId="3" borderId="37" xfId="0" applyFont="1" applyFill="1" applyBorder="1"/>
    <xf numFmtId="167" fontId="22" fillId="7" borderId="37" xfId="2" applyNumberFormat="1" applyFont="1" applyFill="1" applyBorder="1"/>
    <xf numFmtId="0" fontId="22" fillId="7" borderId="25" xfId="2" applyFont="1" applyFill="1" applyBorder="1"/>
    <xf numFmtId="170" fontId="22" fillId="7" borderId="0" xfId="2" applyNumberFormat="1" applyFont="1" applyFill="1"/>
    <xf numFmtId="0" fontId="26" fillId="5" borderId="38" xfId="2" applyFont="1" applyFill="1" applyBorder="1" applyAlignment="1">
      <alignment horizontal="right"/>
    </xf>
    <xf numFmtId="169" fontId="27" fillId="5" borderId="0" xfId="2" applyNumberFormat="1" applyFont="1" applyFill="1"/>
    <xf numFmtId="0" fontId="20" fillId="5" borderId="0" xfId="2" applyFill="1"/>
    <xf numFmtId="4" fontId="20" fillId="5" borderId="0" xfId="2" applyNumberFormat="1" applyFill="1"/>
    <xf numFmtId="168" fontId="20" fillId="5" borderId="0" xfId="2" applyNumberFormat="1" applyFill="1"/>
    <xf numFmtId="0" fontId="0" fillId="3" borderId="0" xfId="0" applyFill="1" applyProtection="1">
      <protection locked="0" hidden="1"/>
    </xf>
    <xf numFmtId="164" fontId="0" fillId="3" borderId="0" xfId="0" applyNumberFormat="1" applyFill="1" applyProtection="1">
      <protection hidden="1"/>
    </xf>
    <xf numFmtId="4" fontId="21" fillId="5" borderId="0" xfId="2" applyNumberFormat="1" applyFont="1" applyFill="1" applyAlignment="1">
      <alignment horizontal="right"/>
    </xf>
    <xf numFmtId="0" fontId="28" fillId="3" borderId="0" xfId="2" applyFont="1" applyFill="1"/>
    <xf numFmtId="4" fontId="29" fillId="5" borderId="0" xfId="2" applyNumberFormat="1" applyFont="1" applyFill="1" applyAlignment="1">
      <alignment horizontal="right"/>
    </xf>
    <xf numFmtId="0" fontId="30" fillId="3" borderId="0" xfId="2" applyFont="1" applyFill="1"/>
    <xf numFmtId="0" fontId="31" fillId="5" borderId="0" xfId="2" applyFont="1" applyFill="1" applyAlignment="1">
      <alignment horizontal="right"/>
    </xf>
    <xf numFmtId="4" fontId="22" fillId="5" borderId="0" xfId="2" applyNumberFormat="1" applyFont="1" applyFill="1" applyAlignment="1">
      <alignment horizontal="right"/>
    </xf>
    <xf numFmtId="0" fontId="28" fillId="5" borderId="0" xfId="2" applyFont="1" applyFill="1"/>
    <xf numFmtId="4" fontId="28" fillId="5" borderId="0" xfId="2" applyNumberFormat="1" applyFont="1" applyFill="1" applyAlignment="1">
      <alignment horizontal="right"/>
    </xf>
    <xf numFmtId="0" fontId="30" fillId="5" borderId="0" xfId="2" applyFont="1" applyFill="1"/>
    <xf numFmtId="0" fontId="30" fillId="5" borderId="0" xfId="2" applyFont="1" applyFill="1" applyAlignment="1">
      <alignment horizontal="right"/>
    </xf>
    <xf numFmtId="0" fontId="32" fillId="5" borderId="0" xfId="2" applyFont="1" applyFill="1"/>
    <xf numFmtId="0" fontId="33" fillId="5" borderId="0" xfId="2" applyFont="1" applyFill="1"/>
    <xf numFmtId="4" fontId="34" fillId="5" borderId="0" xfId="2" applyNumberFormat="1" applyFont="1" applyFill="1"/>
    <xf numFmtId="4" fontId="35" fillId="5" borderId="0" xfId="2" applyNumberFormat="1" applyFont="1" applyFill="1"/>
    <xf numFmtId="4" fontId="0" fillId="3" borderId="0" xfId="0" applyNumberFormat="1" applyFill="1"/>
    <xf numFmtId="0" fontId="36" fillId="5" borderId="0" xfId="2" applyFont="1" applyFill="1"/>
    <xf numFmtId="4" fontId="28" fillId="5" borderId="0" xfId="2" applyNumberFormat="1" applyFont="1" applyFill="1"/>
    <xf numFmtId="4" fontId="28" fillId="3" borderId="0" xfId="2" applyNumberFormat="1" applyFont="1" applyFill="1"/>
    <xf numFmtId="0" fontId="37" fillId="5" borderId="0" xfId="2" applyFont="1" applyFill="1"/>
    <xf numFmtId="4" fontId="30" fillId="5" borderId="0" xfId="2" applyNumberFormat="1" applyFont="1" applyFill="1"/>
    <xf numFmtId="4" fontId="20" fillId="3" borderId="0" xfId="2" applyNumberFormat="1" applyFill="1"/>
    <xf numFmtId="168" fontId="0" fillId="3" borderId="0" xfId="0" applyNumberFormat="1" applyFill="1"/>
    <xf numFmtId="0" fontId="20" fillId="7" borderId="33" xfId="2" applyFill="1" applyBorder="1"/>
    <xf numFmtId="0" fontId="20" fillId="5" borderId="34" xfId="2" applyFill="1" applyBorder="1"/>
    <xf numFmtId="0" fontId="0" fillId="3" borderId="34" xfId="0" applyFill="1" applyBorder="1"/>
    <xf numFmtId="0" fontId="20" fillId="7" borderId="35" xfId="2" applyFill="1" applyBorder="1"/>
    <xf numFmtId="0" fontId="2" fillId="3" borderId="0" xfId="0" applyFont="1" applyFill="1" applyProtection="1">
      <protection hidden="1"/>
    </xf>
    <xf numFmtId="0" fontId="28" fillId="7" borderId="33" xfId="2" applyFont="1" applyFill="1" applyBorder="1"/>
    <xf numFmtId="0" fontId="28" fillId="5" borderId="34" xfId="2" applyFont="1" applyFill="1" applyBorder="1"/>
    <xf numFmtId="0" fontId="38" fillId="3" borderId="34" xfId="3" applyFont="1" applyFill="1" applyBorder="1"/>
    <xf numFmtId="169" fontId="28" fillId="7" borderId="34" xfId="2" applyNumberFormat="1" applyFont="1" applyFill="1" applyBorder="1"/>
    <xf numFmtId="0" fontId="28" fillId="7" borderId="35" xfId="2" applyFont="1" applyFill="1" applyBorder="1"/>
    <xf numFmtId="0" fontId="30" fillId="7" borderId="0" xfId="2" applyFont="1" applyFill="1"/>
    <xf numFmtId="0" fontId="39" fillId="3" borderId="0" xfId="3" applyFont="1" applyFill="1"/>
    <xf numFmtId="169" fontId="30" fillId="7" borderId="0" xfId="2" applyNumberFormat="1" applyFont="1" applyFill="1"/>
    <xf numFmtId="0" fontId="20" fillId="7" borderId="36" xfId="2" applyFill="1" applyBorder="1"/>
    <xf numFmtId="1" fontId="22" fillId="7" borderId="0" xfId="2" applyNumberFormat="1" applyFont="1" applyFill="1"/>
    <xf numFmtId="0" fontId="20" fillId="7" borderId="26" xfId="2" applyFill="1" applyBorder="1"/>
    <xf numFmtId="0" fontId="28" fillId="7" borderId="36" xfId="2" applyFont="1" applyFill="1" applyBorder="1"/>
    <xf numFmtId="0" fontId="38" fillId="3" borderId="0" xfId="3" applyFont="1" applyFill="1"/>
    <xf numFmtId="1" fontId="28" fillId="7" borderId="0" xfId="2" applyNumberFormat="1" applyFont="1" applyFill="1"/>
    <xf numFmtId="0" fontId="28" fillId="7" borderId="26" xfId="2" applyFont="1" applyFill="1" applyBorder="1"/>
    <xf numFmtId="4" fontId="38" fillId="3" borderId="0" xfId="3" applyNumberFormat="1" applyFont="1" applyFill="1"/>
    <xf numFmtId="169" fontId="0" fillId="3" borderId="0" xfId="0" applyNumberFormat="1" applyFill="1"/>
    <xf numFmtId="169" fontId="38" fillId="3" borderId="0" xfId="3" applyNumberFormat="1" applyFont="1" applyFill="1"/>
    <xf numFmtId="3" fontId="28" fillId="7" borderId="0" xfId="2" applyNumberFormat="1" applyFont="1" applyFill="1"/>
    <xf numFmtId="169" fontId="39" fillId="3" borderId="0" xfId="3" applyNumberFormat="1" applyFont="1" applyFill="1"/>
    <xf numFmtId="4" fontId="30" fillId="7" borderId="0" xfId="2" applyNumberFormat="1" applyFont="1" applyFill="1"/>
    <xf numFmtId="3" fontId="20" fillId="7" borderId="0" xfId="2" applyNumberFormat="1" applyFill="1"/>
    <xf numFmtId="4" fontId="40" fillId="0" borderId="0" xfId="3" applyNumberFormat="1" applyFont="1" applyAlignment="1">
      <alignment vertical="center"/>
    </xf>
    <xf numFmtId="171" fontId="41" fillId="3" borderId="0" xfId="3" applyNumberFormat="1" applyFont="1" applyFill="1" applyAlignment="1">
      <alignment vertical="center"/>
    </xf>
    <xf numFmtId="4" fontId="42" fillId="3" borderId="0" xfId="2" applyNumberFormat="1" applyFont="1" applyFill="1"/>
    <xf numFmtId="0" fontId="28" fillId="7" borderId="18" xfId="2" applyFont="1" applyFill="1" applyBorder="1"/>
    <xf numFmtId="0" fontId="28" fillId="5" borderId="37" xfId="2" applyFont="1" applyFill="1" applyBorder="1"/>
    <xf numFmtId="0" fontId="38" fillId="3" borderId="37" xfId="3" applyFont="1" applyFill="1" applyBorder="1"/>
    <xf numFmtId="167" fontId="28" fillId="3" borderId="37" xfId="2" applyNumberFormat="1" applyFont="1" applyFill="1" applyBorder="1"/>
    <xf numFmtId="0" fontId="28" fillId="7" borderId="25" xfId="2" applyFont="1" applyFill="1" applyBorder="1"/>
    <xf numFmtId="170" fontId="30" fillId="3" borderId="0" xfId="2" applyNumberFormat="1" applyFont="1" applyFill="1"/>
    <xf numFmtId="0" fontId="20" fillId="7" borderId="0" xfId="2" applyFill="1"/>
    <xf numFmtId="170" fontId="20" fillId="7" borderId="0" xfId="2" applyNumberFormat="1" applyFill="1"/>
    <xf numFmtId="0" fontId="28" fillId="7" borderId="0" xfId="2" applyFont="1" applyFill="1"/>
    <xf numFmtId="170" fontId="28" fillId="7" borderId="0" xfId="2" applyNumberFormat="1" applyFont="1" applyFill="1"/>
    <xf numFmtId="170" fontId="30" fillId="7" borderId="0" xfId="2" applyNumberFormat="1" applyFont="1" applyFill="1"/>
    <xf numFmtId="0" fontId="43" fillId="5" borderId="38" xfId="2" applyFont="1" applyFill="1" applyBorder="1" applyAlignment="1">
      <alignment horizontal="right"/>
    </xf>
    <xf numFmtId="4" fontId="43" fillId="5" borderId="38" xfId="2" applyNumberFormat="1" applyFont="1" applyFill="1" applyBorder="1" applyAlignment="1">
      <alignment horizontal="right"/>
    </xf>
    <xf numFmtId="0" fontId="44" fillId="5" borderId="38" xfId="2" applyFont="1" applyFill="1" applyBorder="1" applyAlignment="1">
      <alignment horizontal="right"/>
    </xf>
    <xf numFmtId="4" fontId="44" fillId="5" borderId="38" xfId="2" applyNumberFormat="1" applyFont="1" applyFill="1" applyBorder="1" applyAlignment="1">
      <alignment horizontal="right"/>
    </xf>
    <xf numFmtId="0" fontId="45" fillId="5" borderId="0" xfId="2" applyFont="1" applyFill="1" applyAlignment="1">
      <alignment horizontal="right"/>
    </xf>
    <xf numFmtId="169" fontId="46" fillId="5" borderId="0" xfId="2" applyNumberFormat="1" applyFont="1" applyFill="1"/>
    <xf numFmtId="168" fontId="28" fillId="5" borderId="0" xfId="2" applyNumberFormat="1" applyFont="1" applyFill="1"/>
    <xf numFmtId="169" fontId="47" fillId="5" borderId="0" xfId="2" applyNumberFormat="1" applyFont="1" applyFill="1"/>
    <xf numFmtId="168" fontId="30" fillId="3" borderId="0" xfId="2" applyNumberFormat="1" applyFont="1" applyFill="1"/>
    <xf numFmtId="168" fontId="30" fillId="5" borderId="0" xfId="2" applyNumberFormat="1" applyFont="1" applyFill="1"/>
    <xf numFmtId="4" fontId="31" fillId="5" borderId="0" xfId="2" applyNumberFormat="1" applyFont="1" applyFill="1" applyAlignment="1">
      <alignment horizontal="right"/>
    </xf>
    <xf numFmtId="4" fontId="30" fillId="5" borderId="0" xfId="2" applyNumberFormat="1" applyFont="1" applyFill="1" applyAlignment="1">
      <alignment horizontal="right"/>
    </xf>
    <xf numFmtId="4" fontId="30" fillId="3" borderId="0" xfId="2" applyNumberFormat="1" applyFont="1" applyFill="1"/>
    <xf numFmtId="0" fontId="30" fillId="7" borderId="33" xfId="2" applyFont="1" applyFill="1" applyBorder="1"/>
    <xf numFmtId="0" fontId="30" fillId="5" borderId="34" xfId="2" applyFont="1" applyFill="1" applyBorder="1"/>
    <xf numFmtId="0" fontId="39" fillId="3" borderId="34" xfId="3" applyFont="1" applyFill="1" applyBorder="1"/>
    <xf numFmtId="169" fontId="30" fillId="7" borderId="34" xfId="2" applyNumberFormat="1" applyFont="1" applyFill="1" applyBorder="1"/>
    <xf numFmtId="0" fontId="30" fillId="7" borderId="35" xfId="2" applyFont="1" applyFill="1" applyBorder="1"/>
    <xf numFmtId="0" fontId="30" fillId="7" borderId="36" xfId="2" applyFont="1" applyFill="1" applyBorder="1"/>
    <xf numFmtId="0" fontId="30" fillId="7" borderId="26" xfId="2" applyFont="1" applyFill="1" applyBorder="1"/>
    <xf numFmtId="4" fontId="39" fillId="3" borderId="0" xfId="3" applyNumberFormat="1" applyFont="1" applyFill="1"/>
    <xf numFmtId="3" fontId="30" fillId="7" borderId="0" xfId="2" applyNumberFormat="1" applyFont="1" applyFill="1"/>
    <xf numFmtId="4" fontId="41" fillId="0" borderId="0" xfId="3" applyNumberFormat="1" applyFont="1" applyAlignment="1">
      <alignment vertical="center"/>
    </xf>
    <xf numFmtId="0" fontId="30" fillId="7" borderId="18" xfId="2" applyFont="1" applyFill="1" applyBorder="1"/>
    <xf numFmtId="0" fontId="30" fillId="5" borderId="37" xfId="2" applyFont="1" applyFill="1" applyBorder="1"/>
    <xf numFmtId="0" fontId="39" fillId="3" borderId="37" xfId="3" applyFont="1" applyFill="1" applyBorder="1"/>
    <xf numFmtId="167" fontId="30" fillId="3" borderId="37" xfId="2" applyNumberFormat="1" applyFont="1" applyFill="1" applyBorder="1"/>
    <xf numFmtId="0" fontId="30" fillId="7" borderId="25" xfId="2" applyFont="1" applyFill="1" applyBorder="1"/>
    <xf numFmtId="0" fontId="45" fillId="5" borderId="38" xfId="2" applyFont="1" applyFill="1" applyBorder="1" applyAlignment="1">
      <alignment horizontal="right"/>
    </xf>
    <xf numFmtId="4" fontId="45" fillId="5" borderId="38" xfId="2" applyNumberFormat="1" applyFont="1" applyFill="1" applyBorder="1" applyAlignment="1">
      <alignment horizontal="right"/>
    </xf>
    <xf numFmtId="0" fontId="6" fillId="0" borderId="0" xfId="0" applyFont="1" applyAlignment="1">
      <alignment horizontal="left" wrapText="1"/>
    </xf>
    <xf numFmtId="0" fontId="10" fillId="0" borderId="0" xfId="0" applyFont="1" applyAlignment="1">
      <alignment horizontal="left" wrapText="1"/>
    </xf>
    <xf numFmtId="0" fontId="17" fillId="0" borderId="0" xfId="0" applyFont="1" applyAlignment="1">
      <alignment vertical="top" wrapText="1"/>
    </xf>
    <xf numFmtId="0" fontId="3" fillId="0" borderId="1" xfId="0" applyFont="1" applyBorder="1"/>
    <xf numFmtId="0" fontId="3" fillId="0" borderId="9" xfId="0" applyFont="1" applyBorder="1"/>
    <xf numFmtId="4" fontId="3" fillId="0" borderId="13"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0" borderId="10" xfId="0" applyFont="1" applyBorder="1"/>
    <xf numFmtId="4" fontId="3" fillId="0" borderId="15" xfId="0" applyNumberFormat="1" applyFont="1" applyBorder="1" applyAlignment="1">
      <alignment horizontal="center" vertical="center" wrapText="1"/>
    </xf>
    <xf numFmtId="4" fontId="15" fillId="0" borderId="15" xfId="0" applyNumberFormat="1" applyFont="1" applyBorder="1" applyAlignment="1">
      <alignment horizontal="center" vertical="center" wrapText="1"/>
    </xf>
    <xf numFmtId="4" fontId="15" fillId="0" borderId="19" xfId="0" applyNumberFormat="1" applyFont="1" applyBorder="1" applyAlignment="1">
      <alignment horizontal="center" vertical="center" wrapText="1"/>
    </xf>
    <xf numFmtId="0" fontId="5" fillId="0" borderId="0" xfId="0" applyFont="1" applyAlignment="1">
      <alignment horizont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4" fontId="13" fillId="0" borderId="13" xfId="0" applyNumberFormat="1" applyFont="1" applyBorder="1" applyAlignment="1">
      <alignment horizontal="center" vertical="center" wrapText="1"/>
    </xf>
    <xf numFmtId="4" fontId="13" fillId="0" borderId="15" xfId="0" applyNumberFormat="1" applyFont="1" applyBorder="1" applyAlignment="1">
      <alignment horizontal="center" vertical="center" wrapText="1"/>
    </xf>
    <xf numFmtId="4" fontId="13" fillId="0" borderId="19" xfId="0" applyNumberFormat="1" applyFont="1" applyBorder="1" applyAlignment="1">
      <alignment horizontal="center" vertical="center" wrapText="1"/>
    </xf>
  </cellXfs>
  <cellStyles count="4">
    <cellStyle name="Normaallaad 4 2" xfId="2" xr:uid="{E64DFEE9-A87D-4110-8A4B-3F86AA62DD4C}"/>
    <cellStyle name="Normal" xfId="0" builtinId="0"/>
    <cellStyle name="Normal 2 2" xfId="3" xr:uid="{FC7D00E8-8EDC-49D6-B573-2FA54F5AAC8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9DBE-F9F3-4756-AFA6-C75FF9C0303D}">
  <sheetPr codeName="Sheet42"/>
  <dimension ref="A1:O46"/>
  <sheetViews>
    <sheetView tabSelected="1" workbookViewId="0">
      <selection activeCell="J18" sqref="J18"/>
    </sheetView>
  </sheetViews>
  <sheetFormatPr defaultColWidth="9.140625" defaultRowHeight="15" x14ac:dyDescent="0.25"/>
  <cols>
    <col min="1" max="1" width="5.42578125" style="1" customWidth="1"/>
    <col min="2" max="2" width="7.7109375" style="1" customWidth="1"/>
    <col min="3" max="3" width="7.85546875" style="1" customWidth="1"/>
    <col min="4" max="4" width="89.140625" style="1" customWidth="1"/>
    <col min="5" max="6" width="16.7109375" style="1" customWidth="1"/>
    <col min="7" max="7" width="29.85546875" style="1" customWidth="1"/>
    <col min="8" max="8" width="35"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2" t="s">
        <v>0</v>
      </c>
    </row>
    <row r="2" spans="1:15" ht="15" customHeight="1" x14ac:dyDescent="0.25">
      <c r="H2" s="2" t="s">
        <v>77</v>
      </c>
    </row>
    <row r="3" spans="1:15" ht="18.75" x14ac:dyDescent="0.3">
      <c r="A3" s="242" t="s">
        <v>1</v>
      </c>
      <c r="B3" s="242"/>
      <c r="C3" s="242"/>
      <c r="D3" s="242"/>
      <c r="E3" s="242"/>
      <c r="F3" s="242"/>
      <c r="G3" s="242"/>
      <c r="H3" s="242"/>
    </row>
    <row r="4" spans="1:15" ht="16.5" customHeight="1" x14ac:dyDescent="0.25"/>
    <row r="5" spans="1:15" x14ac:dyDescent="0.25">
      <c r="C5" s="3" t="s">
        <v>2</v>
      </c>
      <c r="D5" s="4" t="s">
        <v>3</v>
      </c>
      <c r="H5" s="5"/>
      <c r="K5" s="6"/>
      <c r="L5" s="7"/>
    </row>
    <row r="6" spans="1:15" x14ac:dyDescent="0.25">
      <c r="C6" s="3" t="s">
        <v>4</v>
      </c>
      <c r="D6" s="8" t="s">
        <v>5</v>
      </c>
      <c r="H6" s="9"/>
      <c r="K6" s="6"/>
      <c r="L6" s="7"/>
      <c r="N6" s="10"/>
    </row>
    <row r="7" spans="1:15" ht="15.75" x14ac:dyDescent="0.25">
      <c r="H7" s="11"/>
      <c r="I7" s="12"/>
      <c r="J7" s="12"/>
      <c r="K7" s="6"/>
      <c r="L7" s="7"/>
      <c r="M7" s="3"/>
      <c r="N7" s="10"/>
    </row>
    <row r="8" spans="1:15" ht="17.25" x14ac:dyDescent="0.25">
      <c r="D8" s="13" t="s">
        <v>6</v>
      </c>
      <c r="E8" s="14">
        <v>2352.5474431818188</v>
      </c>
      <c r="F8" s="4" t="s">
        <v>7</v>
      </c>
      <c r="G8" s="12"/>
      <c r="J8" s="15"/>
    </row>
    <row r="9" spans="1:15" ht="17.25" x14ac:dyDescent="0.25">
      <c r="D9" s="13" t="s">
        <v>8</v>
      </c>
      <c r="E9" s="16">
        <v>6296</v>
      </c>
      <c r="F9" s="4" t="s">
        <v>7</v>
      </c>
      <c r="G9" s="12"/>
      <c r="I9" s="12"/>
      <c r="J9" s="17"/>
      <c r="M9" s="12"/>
    </row>
    <row r="10" spans="1:15" ht="15.75" thickBot="1" x14ac:dyDescent="0.3">
      <c r="D10" s="12"/>
      <c r="M10" s="18"/>
      <c r="N10" s="19"/>
    </row>
    <row r="11" spans="1:15" ht="17.25" x14ac:dyDescent="0.25">
      <c r="B11" s="20" t="s">
        <v>9</v>
      </c>
      <c r="C11" s="21"/>
      <c r="D11" s="21"/>
      <c r="E11" s="22" t="s">
        <v>10</v>
      </c>
      <c r="F11" s="23" t="s">
        <v>11</v>
      </c>
      <c r="G11" s="24" t="s">
        <v>12</v>
      </c>
      <c r="H11" s="25" t="s">
        <v>13</v>
      </c>
    </row>
    <row r="12" spans="1:15" ht="15" customHeight="1" x14ac:dyDescent="0.25">
      <c r="B12" s="26"/>
      <c r="C12" s="27" t="s">
        <v>14</v>
      </c>
      <c r="D12" s="28"/>
      <c r="E12" s="29">
        <f>F12/$E$8</f>
        <v>0.44422391899903713</v>
      </c>
      <c r="F12" s="30">
        <v>1045.0578448413921</v>
      </c>
      <c r="G12" s="243" t="s">
        <v>15</v>
      </c>
      <c r="H12" s="245" t="s">
        <v>16</v>
      </c>
      <c r="I12" s="31"/>
      <c r="M12" s="3"/>
      <c r="N12" s="31"/>
      <c r="O12" s="32"/>
    </row>
    <row r="13" spans="1:15" ht="15" customHeight="1" x14ac:dyDescent="0.25">
      <c r="B13" s="26"/>
      <c r="C13" s="27" t="s">
        <v>17</v>
      </c>
      <c r="D13" s="28"/>
      <c r="E13" s="29">
        <f t="shared" ref="E13:E14" si="0">F13/$E$8</f>
        <v>17.152926750534093</v>
      </c>
      <c r="F13" s="30">
        <v>40353.073970054007</v>
      </c>
      <c r="G13" s="244"/>
      <c r="H13" s="246"/>
      <c r="I13" s="31"/>
      <c r="M13" s="3"/>
      <c r="N13" s="31"/>
      <c r="O13" s="32"/>
    </row>
    <row r="14" spans="1:15" ht="15" customHeight="1" x14ac:dyDescent="0.25">
      <c r="B14" s="26"/>
      <c r="C14" s="27" t="s">
        <v>18</v>
      </c>
      <c r="D14" s="28"/>
      <c r="E14" s="29">
        <f t="shared" si="0"/>
        <v>1.9277953408098347</v>
      </c>
      <c r="F14" s="30">
        <v>4535.2299999999996</v>
      </c>
      <c r="G14" s="244"/>
      <c r="H14" s="246"/>
      <c r="I14" s="31"/>
      <c r="M14" s="3"/>
      <c r="N14" s="31"/>
      <c r="O14" s="32"/>
    </row>
    <row r="15" spans="1:15" ht="15" customHeight="1" x14ac:dyDescent="0.25">
      <c r="B15" s="33">
        <v>400</v>
      </c>
      <c r="C15" s="232" t="s">
        <v>19</v>
      </c>
      <c r="D15" s="233"/>
      <c r="E15" s="36">
        <v>3.05</v>
      </c>
      <c r="F15" s="30">
        <f>ROUND(E15*$E$8,4)</f>
        <v>7175.2696999999998</v>
      </c>
      <c r="G15" s="244"/>
      <c r="H15" s="246"/>
      <c r="M15" s="3"/>
      <c r="N15" s="31"/>
      <c r="O15" s="32"/>
    </row>
    <row r="16" spans="1:15" ht="15" customHeight="1" x14ac:dyDescent="0.25">
      <c r="B16" s="33">
        <v>400</v>
      </c>
      <c r="C16" s="232" t="s">
        <v>20</v>
      </c>
      <c r="D16" s="233"/>
      <c r="E16" s="36">
        <f>ROUND(F16/$E$8,4)</f>
        <v>0.82850000000000001</v>
      </c>
      <c r="F16" s="30">
        <v>1948.9805025467413</v>
      </c>
      <c r="G16" s="244"/>
      <c r="H16" s="246"/>
      <c r="M16" s="3"/>
      <c r="N16" s="31"/>
      <c r="O16" s="32"/>
    </row>
    <row r="17" spans="2:15" ht="15" customHeight="1" x14ac:dyDescent="0.25">
      <c r="B17" s="33">
        <v>100</v>
      </c>
      <c r="C17" s="37" t="s">
        <v>21</v>
      </c>
      <c r="D17" s="38"/>
      <c r="E17" s="36">
        <v>0.38279999999999997</v>
      </c>
      <c r="F17" s="39">
        <f>E17*$E$8</f>
        <v>900.5551612500002</v>
      </c>
      <c r="G17" s="248" t="s">
        <v>22</v>
      </c>
      <c r="H17" s="246"/>
      <c r="I17" s="31"/>
      <c r="M17" s="3"/>
      <c r="N17" s="31"/>
      <c r="O17" s="32"/>
    </row>
    <row r="18" spans="2:15" ht="15" customHeight="1" x14ac:dyDescent="0.25">
      <c r="B18" s="33">
        <v>200</v>
      </c>
      <c r="C18" s="34" t="s">
        <v>23</v>
      </c>
      <c r="D18" s="35"/>
      <c r="E18" s="36">
        <v>0.63</v>
      </c>
      <c r="F18" s="39">
        <f>E18*$E$8</f>
        <v>1482.1048892045458</v>
      </c>
      <c r="G18" s="249"/>
      <c r="H18" s="246"/>
      <c r="I18" s="31"/>
      <c r="M18" s="3"/>
      <c r="N18" s="31"/>
      <c r="O18" s="32"/>
    </row>
    <row r="19" spans="2:15" ht="15" customHeight="1" x14ac:dyDescent="0.25">
      <c r="B19" s="33">
        <v>500</v>
      </c>
      <c r="C19" s="34" t="s">
        <v>24</v>
      </c>
      <c r="D19" s="35"/>
      <c r="E19" s="36">
        <v>2.7129394708227617E-2</v>
      </c>
      <c r="F19" s="39">
        <f>E19*$E$8</f>
        <v>63.823188155911247</v>
      </c>
      <c r="G19" s="250"/>
      <c r="H19" s="247"/>
      <c r="I19" s="31"/>
      <c r="M19" s="3"/>
      <c r="N19" s="31"/>
      <c r="O19" s="32"/>
    </row>
    <row r="20" spans="2:15" x14ac:dyDescent="0.25">
      <c r="B20" s="40"/>
      <c r="C20" s="41" t="s">
        <v>25</v>
      </c>
      <c r="D20" s="41"/>
      <c r="E20" s="42">
        <f>SUM(E12:E19)</f>
        <v>24.443375405051189</v>
      </c>
      <c r="F20" s="43">
        <f>SUM(F12:F19)</f>
        <v>57504.095256052591</v>
      </c>
      <c r="G20" s="44"/>
      <c r="H20" s="45"/>
      <c r="I20" s="31"/>
      <c r="N20" s="31"/>
      <c r="O20" s="32"/>
    </row>
    <row r="21" spans="2:15" x14ac:dyDescent="0.25">
      <c r="B21" s="46"/>
      <c r="C21" s="47"/>
      <c r="D21" s="47"/>
      <c r="E21" s="48"/>
      <c r="F21" s="49"/>
      <c r="G21" s="50"/>
      <c r="H21" s="51"/>
      <c r="I21" s="31"/>
      <c r="N21" s="31"/>
      <c r="O21" s="32"/>
    </row>
    <row r="22" spans="2:15" ht="17.25" x14ac:dyDescent="0.25">
      <c r="B22" s="52" t="s">
        <v>26</v>
      </c>
      <c r="C22" s="41"/>
      <c r="D22" s="41"/>
      <c r="E22" s="53" t="s">
        <v>10</v>
      </c>
      <c r="F22" s="54" t="s">
        <v>11</v>
      </c>
      <c r="G22" s="55" t="s">
        <v>12</v>
      </c>
      <c r="H22" s="56" t="s">
        <v>13</v>
      </c>
      <c r="I22" s="31"/>
      <c r="N22" s="31"/>
      <c r="O22" s="32"/>
    </row>
    <row r="23" spans="2:15" ht="15.75" customHeight="1" x14ac:dyDescent="0.25">
      <c r="B23" s="33">
        <v>300</v>
      </c>
      <c r="C23" s="232" t="s">
        <v>27</v>
      </c>
      <c r="D23" s="233"/>
      <c r="E23" s="57">
        <v>1.0380572671257702</v>
      </c>
      <c r="F23" s="58">
        <f>E23*$E$8</f>
        <v>2442.0789696530369</v>
      </c>
      <c r="G23" s="234" t="s">
        <v>28</v>
      </c>
      <c r="H23" s="236" t="s">
        <v>29</v>
      </c>
      <c r="M23" s="3"/>
      <c r="N23" s="31"/>
      <c r="O23" s="32"/>
    </row>
    <row r="24" spans="2:15" ht="15.75" customHeight="1" x14ac:dyDescent="0.25">
      <c r="B24" s="33">
        <v>300</v>
      </c>
      <c r="C24" s="233" t="s">
        <v>30</v>
      </c>
      <c r="D24" s="238"/>
      <c r="E24" s="57">
        <v>1.5839072127582456</v>
      </c>
      <c r="F24" s="58">
        <f>E24*$E$8</f>
        <v>3726.2168636116521</v>
      </c>
      <c r="G24" s="235"/>
      <c r="H24" s="237"/>
      <c r="M24" s="3"/>
      <c r="N24" s="31"/>
      <c r="O24" s="32"/>
    </row>
    <row r="25" spans="2:15" ht="15" customHeight="1" x14ac:dyDescent="0.25">
      <c r="B25" s="33">
        <v>600</v>
      </c>
      <c r="C25" s="34" t="s">
        <v>31</v>
      </c>
      <c r="D25" s="35"/>
      <c r="E25" s="57"/>
      <c r="F25" s="58"/>
      <c r="G25" s="60"/>
      <c r="H25" s="237"/>
      <c r="I25" s="31"/>
      <c r="M25" s="3"/>
      <c r="N25" s="31"/>
      <c r="O25" s="32"/>
    </row>
    <row r="26" spans="2:15" ht="15" customHeight="1" x14ac:dyDescent="0.25">
      <c r="B26" s="33"/>
      <c r="C26" s="34">
        <v>610</v>
      </c>
      <c r="D26" s="35" t="s">
        <v>32</v>
      </c>
      <c r="E26" s="57">
        <v>1.3447517216382747</v>
      </c>
      <c r="F26" s="58">
        <f>E26*$E$8</f>
        <v>3163.5922244544722</v>
      </c>
      <c r="G26" s="234" t="s">
        <v>33</v>
      </c>
      <c r="H26" s="237"/>
      <c r="I26" s="31"/>
      <c r="M26" s="3"/>
      <c r="N26" s="31"/>
      <c r="O26" s="32"/>
    </row>
    <row r="27" spans="2:15" x14ac:dyDescent="0.25">
      <c r="B27" s="33"/>
      <c r="C27" s="34">
        <v>620</v>
      </c>
      <c r="D27" s="35" t="s">
        <v>34</v>
      </c>
      <c r="E27" s="57">
        <v>1.5273649873142443</v>
      </c>
      <c r="F27" s="58">
        <f>E27*$E$8</f>
        <v>3593.1985957115567</v>
      </c>
      <c r="G27" s="239"/>
      <c r="H27" s="237"/>
      <c r="I27" s="31"/>
      <c r="M27" s="3"/>
      <c r="N27" s="31"/>
      <c r="O27" s="32"/>
    </row>
    <row r="28" spans="2:15" x14ac:dyDescent="0.25">
      <c r="B28" s="33"/>
      <c r="C28" s="34">
        <v>630</v>
      </c>
      <c r="D28" s="35" t="s">
        <v>35</v>
      </c>
      <c r="E28" s="57">
        <v>6.1616527727437476E-2</v>
      </c>
      <c r="F28" s="58">
        <f>E28*$E$8</f>
        <v>144.95580476292469</v>
      </c>
      <c r="G28" s="235"/>
      <c r="H28" s="237"/>
      <c r="I28" s="31"/>
      <c r="M28" s="3"/>
      <c r="N28" s="31"/>
      <c r="O28" s="32"/>
    </row>
    <row r="29" spans="2:15" ht="15" customHeight="1" x14ac:dyDescent="0.25">
      <c r="B29" s="33">
        <v>700</v>
      </c>
      <c r="C29" s="35" t="s">
        <v>36</v>
      </c>
      <c r="D29" s="59"/>
      <c r="E29" s="57">
        <v>0.7</v>
      </c>
      <c r="F29" s="58">
        <f t="shared" ref="F29:F30" si="1">E29*$E$8</f>
        <v>1646.783210227273</v>
      </c>
      <c r="G29" s="240" t="s">
        <v>28</v>
      </c>
      <c r="H29" s="237"/>
      <c r="I29" s="31"/>
      <c r="M29" s="3"/>
      <c r="N29" s="31"/>
      <c r="O29" s="32"/>
    </row>
    <row r="30" spans="2:15" x14ac:dyDescent="0.25">
      <c r="B30" s="33">
        <v>700</v>
      </c>
      <c r="C30" s="35" t="s">
        <v>37</v>
      </c>
      <c r="D30" s="59"/>
      <c r="E30" s="57">
        <v>0.88</v>
      </c>
      <c r="F30" s="58">
        <f t="shared" si="1"/>
        <v>2070.2417500000006</v>
      </c>
      <c r="G30" s="241"/>
      <c r="H30" s="237"/>
      <c r="I30" s="31"/>
      <c r="M30" s="3"/>
      <c r="N30" s="31"/>
      <c r="O30" s="32"/>
    </row>
    <row r="31" spans="2:15" x14ac:dyDescent="0.25">
      <c r="B31" s="33">
        <v>700</v>
      </c>
      <c r="C31" s="35" t="s">
        <v>38</v>
      </c>
      <c r="D31" s="59"/>
      <c r="E31" s="57">
        <v>0.88</v>
      </c>
      <c r="F31" s="58">
        <v>3317</v>
      </c>
      <c r="G31" s="61"/>
      <c r="H31" s="62"/>
      <c r="I31" s="31"/>
      <c r="M31" s="3"/>
      <c r="N31" s="31"/>
      <c r="O31" s="32"/>
    </row>
    <row r="32" spans="2:15" ht="15.75" thickBot="1" x14ac:dyDescent="0.3">
      <c r="B32" s="63"/>
      <c r="C32" s="64" t="s">
        <v>39</v>
      </c>
      <c r="D32" s="64"/>
      <c r="E32" s="65">
        <f>SUM(E23:E31)</f>
        <v>8.015697716563972</v>
      </c>
      <c r="F32" s="66">
        <f>SUM(F23:F31)</f>
        <v>20104.067418420917</v>
      </c>
      <c r="G32" s="67"/>
      <c r="H32" s="68"/>
      <c r="I32" s="31"/>
      <c r="N32" s="31"/>
      <c r="O32" s="32"/>
    </row>
    <row r="33" spans="2:9" ht="17.25" customHeight="1" x14ac:dyDescent="0.25">
      <c r="B33" s="69"/>
      <c r="C33" s="12"/>
      <c r="D33" s="12"/>
      <c r="E33" s="70"/>
      <c r="F33" s="71"/>
      <c r="G33" s="72"/>
      <c r="I33" s="31"/>
    </row>
    <row r="34" spans="2:9" x14ac:dyDescent="0.25">
      <c r="B34" s="229" t="s">
        <v>40</v>
      </c>
      <c r="C34" s="229"/>
      <c r="D34" s="229"/>
      <c r="E34" s="70">
        <f>E32+E20</f>
        <v>32.459073121615162</v>
      </c>
      <c r="F34" s="71">
        <f>ROUND(F32+F20,2)</f>
        <v>77608.160000000003</v>
      </c>
      <c r="G34" s="72"/>
    </row>
    <row r="35" spans="2:9" x14ac:dyDescent="0.25">
      <c r="B35" s="69" t="s">
        <v>41</v>
      </c>
      <c r="C35" s="73"/>
      <c r="D35" s="74">
        <v>0.22</v>
      </c>
      <c r="E35" s="75">
        <f>E34*D35</f>
        <v>7.1409960867553357</v>
      </c>
      <c r="F35" s="71">
        <f>ROUND(F34*D35,2)</f>
        <v>17073.8</v>
      </c>
    </row>
    <row r="36" spans="2:9" x14ac:dyDescent="0.25">
      <c r="B36" s="12" t="s">
        <v>42</v>
      </c>
      <c r="C36" s="12"/>
      <c r="D36" s="12"/>
      <c r="E36" s="70">
        <f>E35+E34</f>
        <v>39.600069208370499</v>
      </c>
      <c r="F36" s="71">
        <f>F35+F34</f>
        <v>94681.96</v>
      </c>
      <c r="G36" s="72"/>
    </row>
    <row r="37" spans="2:9" x14ac:dyDescent="0.25">
      <c r="B37" s="12" t="s">
        <v>43</v>
      </c>
      <c r="C37" s="12"/>
      <c r="D37" s="12"/>
      <c r="E37" s="76">
        <v>12</v>
      </c>
      <c r="F37" s="71">
        <f>F34*E37</f>
        <v>931297.92</v>
      </c>
      <c r="G37" s="77"/>
      <c r="H37" s="78"/>
    </row>
    <row r="38" spans="2:9" ht="15.75" thickBot="1" x14ac:dyDescent="0.3">
      <c r="B38" s="12" t="s">
        <v>44</v>
      </c>
      <c r="C38" s="12"/>
      <c r="D38" s="12"/>
      <c r="E38" s="79">
        <v>12</v>
      </c>
      <c r="F38" s="80">
        <f>F36*E38</f>
        <v>1136183.52</v>
      </c>
      <c r="G38" s="81"/>
      <c r="H38" s="82"/>
    </row>
    <row r="39" spans="2:9" ht="15.75" x14ac:dyDescent="0.25">
      <c r="B39" s="230"/>
      <c r="C39" s="230"/>
      <c r="D39" s="230"/>
      <c r="E39" s="230"/>
      <c r="F39" s="230"/>
      <c r="G39" s="83"/>
      <c r="H39" s="11"/>
    </row>
    <row r="40" spans="2:9" ht="39.75" customHeight="1" x14ac:dyDescent="0.25">
      <c r="B40" s="231" t="s">
        <v>45</v>
      </c>
      <c r="C40" s="231"/>
      <c r="D40" s="231"/>
      <c r="E40" s="231"/>
      <c r="F40" s="231"/>
      <c r="G40" s="231"/>
      <c r="H40" s="231"/>
    </row>
    <row r="41" spans="2:9" ht="15.75" x14ac:dyDescent="0.25">
      <c r="B41" s="84"/>
      <c r="C41" s="11"/>
      <c r="D41" s="11"/>
      <c r="E41" s="11"/>
      <c r="F41" s="11"/>
      <c r="G41" s="11"/>
      <c r="H41" s="11"/>
    </row>
    <row r="42" spans="2:9" ht="15.75" x14ac:dyDescent="0.25">
      <c r="B42" s="11"/>
      <c r="C42" s="11"/>
      <c r="D42" s="11"/>
      <c r="E42" s="11"/>
      <c r="F42" s="11"/>
      <c r="G42" s="11"/>
      <c r="H42" s="11"/>
    </row>
    <row r="43" spans="2:9" x14ac:dyDescent="0.25">
      <c r="B43" s="12" t="s">
        <v>46</v>
      </c>
      <c r="C43" s="12"/>
      <c r="D43" s="12"/>
      <c r="E43" s="12" t="s">
        <v>47</v>
      </c>
    </row>
    <row r="45" spans="2:9" x14ac:dyDescent="0.25">
      <c r="B45" s="85" t="s">
        <v>48</v>
      </c>
      <c r="C45" s="85"/>
      <c r="D45" s="85"/>
      <c r="E45" s="85" t="s">
        <v>48</v>
      </c>
      <c r="F45" s="85"/>
      <c r="G45" s="85"/>
    </row>
    <row r="46" spans="2:9" ht="15.75" x14ac:dyDescent="0.25">
      <c r="B46" s="11"/>
      <c r="C46" s="11"/>
      <c r="D46" s="11"/>
      <c r="E46" s="11"/>
      <c r="F46" s="11"/>
      <c r="G46" s="11"/>
      <c r="H46" s="11"/>
    </row>
  </sheetData>
  <mergeCells count="15">
    <mergeCell ref="A3:H3"/>
    <mergeCell ref="G12:G16"/>
    <mergeCell ref="H12:H19"/>
    <mergeCell ref="C15:D15"/>
    <mergeCell ref="C16:D16"/>
    <mergeCell ref="G17:G19"/>
    <mergeCell ref="B34:D34"/>
    <mergeCell ref="B39:F39"/>
    <mergeCell ref="B40:H40"/>
    <mergeCell ref="C23:D23"/>
    <mergeCell ref="G23:G24"/>
    <mergeCell ref="H23:H30"/>
    <mergeCell ref="C24:D24"/>
    <mergeCell ref="G26:G28"/>
    <mergeCell ref="G29:G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16B3-D3B3-4775-97F1-9948F07B61B8}">
  <sheetPr codeName="Sheet43"/>
  <dimension ref="A1:P300"/>
  <sheetViews>
    <sheetView workbookViewId="0">
      <selection activeCell="B4" sqref="B4"/>
    </sheetView>
  </sheetViews>
  <sheetFormatPr defaultColWidth="9.140625" defaultRowHeight="15" x14ac:dyDescent="0.25"/>
  <cols>
    <col min="1" max="1" width="9.140625" style="88" customWidth="1"/>
    <col min="2" max="2" width="7.85546875" style="88" customWidth="1"/>
    <col min="3" max="3" width="14.7109375" style="88" customWidth="1"/>
    <col min="4" max="4" width="14.28515625" style="88" customWidth="1"/>
    <col min="5" max="7" width="14.7109375" style="88" customWidth="1"/>
    <col min="8" max="10" width="9.140625" style="88"/>
    <col min="11" max="11" width="11" style="88" customWidth="1"/>
    <col min="12" max="16384" width="9.140625" style="88"/>
  </cols>
  <sheetData>
    <row r="1" spans="1:16" x14ac:dyDescent="0.25">
      <c r="A1"/>
      <c r="B1" s="86"/>
      <c r="C1" s="86"/>
      <c r="D1" s="86"/>
      <c r="E1" s="86"/>
      <c r="F1" s="86"/>
      <c r="G1" s="87"/>
    </row>
    <row r="2" spans="1:16" x14ac:dyDescent="0.25">
      <c r="A2" s="86"/>
      <c r="B2" s="86"/>
      <c r="C2" s="86"/>
      <c r="D2" s="86"/>
      <c r="E2" s="86"/>
      <c r="F2" s="89"/>
      <c r="G2" s="90"/>
    </row>
    <row r="3" spans="1:16" x14ac:dyDescent="0.25">
      <c r="A3" s="91"/>
      <c r="B3" s="91"/>
      <c r="C3" s="91"/>
      <c r="D3" s="91"/>
      <c r="E3" s="91"/>
      <c r="F3" s="89"/>
      <c r="G3" s="90"/>
      <c r="H3" s="92"/>
      <c r="I3" s="92"/>
      <c r="J3" s="92"/>
      <c r="K3" s="93" t="s">
        <v>2</v>
      </c>
      <c r="L3" s="93" t="s">
        <v>49</v>
      </c>
      <c r="M3" s="94"/>
      <c r="N3" s="92"/>
      <c r="O3" s="92"/>
    </row>
    <row r="4" spans="1:16" ht="18.75" x14ac:dyDescent="0.3">
      <c r="A4" s="91"/>
      <c r="B4" s="95" t="s">
        <v>50</v>
      </c>
      <c r="C4" s="91"/>
      <c r="D4" s="91"/>
      <c r="E4" s="89"/>
      <c r="F4" s="96" t="s">
        <v>5</v>
      </c>
      <c r="G4" s="91"/>
      <c r="H4" s="92"/>
      <c r="I4" s="92"/>
      <c r="J4" s="92"/>
      <c r="K4" s="97" t="s">
        <v>51</v>
      </c>
      <c r="L4" s="98">
        <v>2352.5474431818188</v>
      </c>
      <c r="M4" s="99">
        <f>L4/$L$9</f>
        <v>0.8145375816016267</v>
      </c>
      <c r="N4" s="100"/>
      <c r="O4" s="101"/>
    </row>
    <row r="5" spans="1:16" x14ac:dyDescent="0.25">
      <c r="A5" s="91"/>
      <c r="B5" s="91"/>
      <c r="C5" s="91"/>
      <c r="D5" s="91"/>
      <c r="E5" s="91"/>
      <c r="F5" s="102"/>
      <c r="G5" s="91"/>
      <c r="H5" s="92"/>
      <c r="I5" s="92"/>
      <c r="J5" s="92"/>
      <c r="K5" s="97" t="s">
        <v>52</v>
      </c>
      <c r="L5" s="98">
        <v>0</v>
      </c>
      <c r="M5" s="99">
        <f>L5/$L$9</f>
        <v>0</v>
      </c>
      <c r="N5" s="103"/>
      <c r="O5" s="101"/>
    </row>
    <row r="6" spans="1:16" x14ac:dyDescent="0.25">
      <c r="A6" s="91"/>
      <c r="B6" s="104" t="s">
        <v>53</v>
      </c>
      <c r="C6" s="105"/>
      <c r="D6" s="106"/>
      <c r="E6" s="107">
        <v>45505</v>
      </c>
      <c r="F6" s="108"/>
      <c r="G6" s="91"/>
      <c r="H6" s="92"/>
      <c r="I6" s="92"/>
      <c r="J6" s="92"/>
      <c r="K6" s="97" t="s">
        <v>54</v>
      </c>
      <c r="L6" s="98">
        <v>0</v>
      </c>
      <c r="M6" s="99">
        <f>L6/$L$9</f>
        <v>0</v>
      </c>
      <c r="N6" s="109"/>
      <c r="O6" s="109"/>
    </row>
    <row r="7" spans="1:16" x14ac:dyDescent="0.25">
      <c r="A7" s="91"/>
      <c r="B7" s="110" t="s">
        <v>55</v>
      </c>
      <c r="C7" s="89"/>
      <c r="D7" s="92"/>
      <c r="E7" s="111">
        <v>240</v>
      </c>
      <c r="F7" s="112" t="s">
        <v>56</v>
      </c>
      <c r="G7" s="91"/>
      <c r="H7" s="92"/>
      <c r="I7" s="92"/>
      <c r="J7" s="92"/>
      <c r="K7" s="97" t="s">
        <v>57</v>
      </c>
      <c r="L7" s="98">
        <v>0</v>
      </c>
      <c r="M7" s="99">
        <f>L7/$L$9</f>
        <v>0</v>
      </c>
      <c r="N7" s="113"/>
      <c r="O7" s="113"/>
    </row>
    <row r="8" spans="1:16" x14ac:dyDescent="0.25">
      <c r="A8" s="91"/>
      <c r="B8" s="110" t="s">
        <v>58</v>
      </c>
      <c r="C8" s="89"/>
      <c r="D8" s="114">
        <f>E6-1</f>
        <v>45504</v>
      </c>
      <c r="E8" s="115">
        <v>182578.74999999997</v>
      </c>
      <c r="F8" s="112" t="s">
        <v>59</v>
      </c>
      <c r="G8" s="91"/>
      <c r="H8" s="92"/>
      <c r="I8" s="92"/>
      <c r="J8" s="92"/>
      <c r="K8" s="97" t="s">
        <v>60</v>
      </c>
      <c r="L8" s="98">
        <v>0</v>
      </c>
      <c r="M8" s="99">
        <f>L8/$L$9</f>
        <v>0</v>
      </c>
      <c r="N8" s="113"/>
      <c r="O8" s="113"/>
    </row>
    <row r="9" spans="1:16" x14ac:dyDescent="0.25">
      <c r="A9" s="91"/>
      <c r="B9" s="110" t="s">
        <v>58</v>
      </c>
      <c r="C9" s="89"/>
      <c r="D9" s="114">
        <f>EOMONTH(D8,E7)</f>
        <v>52809</v>
      </c>
      <c r="E9" s="115">
        <v>1834.26</v>
      </c>
      <c r="F9" s="112" t="s">
        <v>59</v>
      </c>
      <c r="G9" s="91"/>
      <c r="H9" s="92"/>
      <c r="I9" s="92"/>
      <c r="J9" s="92"/>
      <c r="K9" s="116" t="s">
        <v>61</v>
      </c>
      <c r="L9" s="117">
        <v>2888.2000000000007</v>
      </c>
      <c r="M9" s="116"/>
      <c r="N9" s="113"/>
      <c r="O9" s="113"/>
    </row>
    <row r="10" spans="1:16" x14ac:dyDescent="0.25">
      <c r="A10" s="91"/>
      <c r="B10" s="110" t="s">
        <v>62</v>
      </c>
      <c r="C10" s="89"/>
      <c r="D10" s="92"/>
      <c r="E10" s="118">
        <f>M4</f>
        <v>0.8145375816016267</v>
      </c>
      <c r="F10" s="112"/>
      <c r="G10" s="91"/>
      <c r="H10" s="92"/>
      <c r="I10" s="92"/>
      <c r="J10" s="92"/>
      <c r="K10" s="92"/>
      <c r="L10" s="92"/>
      <c r="M10" s="119"/>
      <c r="N10" s="119"/>
      <c r="O10" s="119"/>
    </row>
    <row r="11" spans="1:16" x14ac:dyDescent="0.25">
      <c r="A11" s="91"/>
      <c r="B11" s="110" t="s">
        <v>63</v>
      </c>
      <c r="C11" s="89"/>
      <c r="D11" s="92"/>
      <c r="E11" s="120">
        <f>ROUND(E8*E$10,2)</f>
        <v>148717.25</v>
      </c>
      <c r="F11" s="112" t="s">
        <v>59</v>
      </c>
      <c r="G11" s="91"/>
      <c r="H11" s="92"/>
      <c r="I11" s="92"/>
      <c r="J11" s="92"/>
      <c r="K11" s="92"/>
      <c r="L11" s="92"/>
      <c r="M11" s="119"/>
      <c r="N11" s="119"/>
      <c r="O11" s="119"/>
    </row>
    <row r="12" spans="1:16" x14ac:dyDescent="0.25">
      <c r="A12" s="91"/>
      <c r="B12" s="110" t="s">
        <v>64</v>
      </c>
      <c r="C12" s="89"/>
      <c r="D12" s="92"/>
      <c r="E12" s="120">
        <f>ROUND(E9*E$10,2)</f>
        <v>1494.07</v>
      </c>
      <c r="F12" s="112" t="s">
        <v>59</v>
      </c>
      <c r="G12" s="91"/>
      <c r="H12" s="92"/>
      <c r="I12" s="92"/>
      <c r="J12" s="92"/>
      <c r="K12" s="121"/>
      <c r="L12" s="121"/>
      <c r="M12" s="113"/>
      <c r="N12" s="113"/>
      <c r="O12" s="113"/>
      <c r="P12" s="122"/>
    </row>
    <row r="13" spans="1:16" x14ac:dyDescent="0.25">
      <c r="A13" s="91"/>
      <c r="B13" s="123" t="s">
        <v>76</v>
      </c>
      <c r="C13" s="124"/>
      <c r="D13" s="125"/>
      <c r="E13" s="126">
        <v>5.8000000000000003E-2</v>
      </c>
      <c r="F13" s="127"/>
      <c r="G13" s="91"/>
      <c r="H13" s="92"/>
      <c r="I13" s="92"/>
      <c r="J13" s="92"/>
      <c r="K13" s="121"/>
      <c r="L13" s="121"/>
      <c r="M13" s="113"/>
      <c r="N13" s="113"/>
      <c r="O13" s="113"/>
      <c r="P13" s="122"/>
    </row>
    <row r="14" spans="1:16" x14ac:dyDescent="0.25">
      <c r="A14" s="91"/>
      <c r="B14" s="111"/>
      <c r="C14" s="89"/>
      <c r="D14" s="92"/>
      <c r="E14" s="128"/>
      <c r="F14" s="111"/>
      <c r="G14" s="91"/>
      <c r="H14" s="92"/>
      <c r="I14" s="92"/>
      <c r="J14" s="92"/>
      <c r="K14" s="121"/>
      <c r="L14" s="121"/>
      <c r="M14" s="113"/>
      <c r="N14" s="113"/>
      <c r="O14" s="113"/>
      <c r="P14" s="122"/>
    </row>
    <row r="15" spans="1:16" x14ac:dyDescent="0.25">
      <c r="A15" s="92"/>
      <c r="B15" s="92"/>
      <c r="C15" s="92"/>
      <c r="D15" s="92"/>
      <c r="E15" s="92"/>
      <c r="F15" s="92"/>
      <c r="G15" s="92"/>
      <c r="H15" s="92"/>
      <c r="I15" s="92"/>
      <c r="J15" s="92"/>
      <c r="K15" s="121"/>
      <c r="L15" s="121"/>
      <c r="M15" s="113"/>
      <c r="N15" s="113"/>
      <c r="O15" s="113"/>
      <c r="P15" s="122"/>
    </row>
    <row r="16" spans="1:16" ht="15.75" thickBot="1" x14ac:dyDescent="0.3">
      <c r="A16" s="129" t="s">
        <v>65</v>
      </c>
      <c r="B16" s="129" t="s">
        <v>66</v>
      </c>
      <c r="C16" s="129" t="s">
        <v>67</v>
      </c>
      <c r="D16" s="129" t="s">
        <v>68</v>
      </c>
      <c r="E16" s="129" t="s">
        <v>69</v>
      </c>
      <c r="F16" s="129" t="s">
        <v>70</v>
      </c>
      <c r="G16" s="129" t="s">
        <v>71</v>
      </c>
      <c r="H16" s="92"/>
      <c r="I16" s="92"/>
      <c r="J16" s="92"/>
      <c r="K16" s="121"/>
      <c r="L16" s="121"/>
      <c r="M16" s="113"/>
      <c r="N16" s="113"/>
      <c r="O16" s="113"/>
      <c r="P16" s="122"/>
    </row>
    <row r="17" spans="1:16" x14ac:dyDescent="0.25">
      <c r="A17" s="130">
        <f>IF(B17="","",E6)</f>
        <v>45505</v>
      </c>
      <c r="B17" s="131">
        <f>IF(E7&gt;0,1,"")</f>
        <v>1</v>
      </c>
      <c r="C17" s="132">
        <f>IF(B17="","",E11)</f>
        <v>148717.25</v>
      </c>
      <c r="D17" s="133">
        <f>IF(B17="","",IPMT($E$13/12,B17,$E$7,-$E$11,$E$12,0))</f>
        <v>718.80004166666674</v>
      </c>
      <c r="E17" s="133">
        <f>IF(B17="","",PPMT($E$13/12,B17,$E$7,-$E$11,$E$12,0))</f>
        <v>326.2578031747255</v>
      </c>
      <c r="F17" s="133">
        <f>IF(B17="","",SUM(D17:E17))</f>
        <v>1045.0578448413921</v>
      </c>
      <c r="G17" s="132">
        <f>IF(B17="","",SUM(C17)-SUM(E17))</f>
        <v>148390.99219682527</v>
      </c>
      <c r="H17" s="92"/>
      <c r="I17" s="92"/>
      <c r="J17" s="92"/>
      <c r="K17" s="121"/>
      <c r="L17" s="121"/>
      <c r="M17" s="113"/>
      <c r="N17" s="113"/>
      <c r="O17" s="113"/>
      <c r="P17" s="122"/>
    </row>
    <row r="18" spans="1:16" x14ac:dyDescent="0.25">
      <c r="A18" s="130">
        <f>IF(B18="","",EDATE(A17,1))</f>
        <v>45536</v>
      </c>
      <c r="B18" s="131">
        <f>IF(B17="","",IF(SUM(B17)+1&lt;=$E$7,SUM(B17)+1,""))</f>
        <v>2</v>
      </c>
      <c r="C18" s="132">
        <f>IF(B18="","",G17)</f>
        <v>148390.99219682527</v>
      </c>
      <c r="D18" s="133">
        <f t="shared" ref="D18:D81" si="0">IF(B18="","",IPMT($E$13/12,B18,$E$7,-$E$11,$E$12,0))</f>
        <v>717.22312895132222</v>
      </c>
      <c r="E18" s="133">
        <f t="shared" ref="E18:E81" si="1">IF(B18="","",PPMT($E$13/12,B18,$E$7,-$E$11,$E$12,0))</f>
        <v>327.83471589006996</v>
      </c>
      <c r="F18" s="133">
        <f t="shared" ref="F18:F81" si="2">IF(B18="","",SUM(D18:E18))</f>
        <v>1045.0578448413921</v>
      </c>
      <c r="G18" s="132">
        <f t="shared" ref="G18:G81" si="3">IF(B18="","",SUM(C18)-SUM(E18))</f>
        <v>148063.15748093522</v>
      </c>
      <c r="H18" s="92"/>
      <c r="I18" s="92"/>
      <c r="J18" s="92"/>
      <c r="K18" s="121"/>
      <c r="L18" s="121"/>
      <c r="M18" s="113"/>
      <c r="N18" s="113"/>
      <c r="O18" s="113"/>
      <c r="P18" s="122"/>
    </row>
    <row r="19" spans="1:16" x14ac:dyDescent="0.25">
      <c r="A19" s="130">
        <f t="shared" ref="A19:A82" si="4">IF(B19="","",EDATE(A18,1))</f>
        <v>45566</v>
      </c>
      <c r="B19" s="131">
        <f t="shared" ref="B19:B82" si="5">IF(B18="","",IF(SUM(B18)+1&lt;=$E$7,SUM(B18)+1,""))</f>
        <v>3</v>
      </c>
      <c r="C19" s="132">
        <f t="shared" ref="C19:C82" si="6">IF(B19="","",G18)</f>
        <v>148063.15748093522</v>
      </c>
      <c r="D19" s="133">
        <f t="shared" si="0"/>
        <v>715.63859449118695</v>
      </c>
      <c r="E19" s="133">
        <f t="shared" si="1"/>
        <v>329.41925035020535</v>
      </c>
      <c r="F19" s="133">
        <f t="shared" si="2"/>
        <v>1045.0578448413924</v>
      </c>
      <c r="G19" s="132">
        <f t="shared" si="3"/>
        <v>147733.738230585</v>
      </c>
      <c r="H19" s="92"/>
      <c r="I19" s="92"/>
      <c r="J19" s="92"/>
      <c r="K19" s="121"/>
      <c r="L19" s="121"/>
      <c r="M19" s="113"/>
      <c r="N19" s="113"/>
      <c r="O19" s="113"/>
      <c r="P19" s="122"/>
    </row>
    <row r="20" spans="1:16" x14ac:dyDescent="0.25">
      <c r="A20" s="130">
        <f t="shared" si="4"/>
        <v>45597</v>
      </c>
      <c r="B20" s="131">
        <f t="shared" si="5"/>
        <v>4</v>
      </c>
      <c r="C20" s="132">
        <f t="shared" si="6"/>
        <v>147733.738230585</v>
      </c>
      <c r="D20" s="133">
        <f t="shared" si="0"/>
        <v>714.04640144782752</v>
      </c>
      <c r="E20" s="133">
        <f t="shared" si="1"/>
        <v>331.01144339356455</v>
      </c>
      <c r="F20" s="133">
        <f t="shared" si="2"/>
        <v>1045.0578448413921</v>
      </c>
      <c r="G20" s="132">
        <f t="shared" si="3"/>
        <v>147402.72678719144</v>
      </c>
      <c r="H20" s="92"/>
      <c r="I20" s="92"/>
      <c r="J20" s="92"/>
      <c r="K20" s="121"/>
      <c r="L20" s="121"/>
      <c r="M20" s="113"/>
      <c r="N20" s="113"/>
      <c r="O20" s="113"/>
      <c r="P20" s="122"/>
    </row>
    <row r="21" spans="1:16" x14ac:dyDescent="0.25">
      <c r="A21" s="130">
        <f t="shared" si="4"/>
        <v>45627</v>
      </c>
      <c r="B21" s="131">
        <f t="shared" si="5"/>
        <v>5</v>
      </c>
      <c r="C21" s="132">
        <f t="shared" si="6"/>
        <v>147402.72678719144</v>
      </c>
      <c r="D21" s="133">
        <f t="shared" si="0"/>
        <v>712.44651280475875</v>
      </c>
      <c r="E21" s="133">
        <f t="shared" si="1"/>
        <v>332.61133203663343</v>
      </c>
      <c r="F21" s="133">
        <f t="shared" si="2"/>
        <v>1045.0578448413921</v>
      </c>
      <c r="G21" s="132">
        <f t="shared" si="3"/>
        <v>147070.1154551548</v>
      </c>
      <c r="H21" s="92"/>
      <c r="I21" s="92"/>
      <c r="J21" s="92"/>
      <c r="K21" s="121"/>
      <c r="L21" s="121"/>
      <c r="M21" s="113"/>
      <c r="N21" s="113"/>
      <c r="O21" s="113"/>
      <c r="P21" s="122"/>
    </row>
    <row r="22" spans="1:16" x14ac:dyDescent="0.25">
      <c r="A22" s="130">
        <f t="shared" si="4"/>
        <v>45658</v>
      </c>
      <c r="B22" s="131">
        <f t="shared" si="5"/>
        <v>6</v>
      </c>
      <c r="C22" s="132">
        <f t="shared" si="6"/>
        <v>147070.1154551548</v>
      </c>
      <c r="D22" s="133">
        <f t="shared" si="0"/>
        <v>710.83889136658172</v>
      </c>
      <c r="E22" s="133">
        <f t="shared" si="1"/>
        <v>334.21895347481046</v>
      </c>
      <c r="F22" s="133">
        <f t="shared" si="2"/>
        <v>1045.0578448413921</v>
      </c>
      <c r="G22" s="132">
        <f t="shared" si="3"/>
        <v>146735.89650167999</v>
      </c>
      <c r="K22" s="134"/>
      <c r="L22" s="134"/>
      <c r="M22" s="135"/>
      <c r="N22" s="135"/>
      <c r="O22" s="135"/>
      <c r="P22" s="122"/>
    </row>
    <row r="23" spans="1:16" x14ac:dyDescent="0.25">
      <c r="A23" s="130">
        <f t="shared" si="4"/>
        <v>45689</v>
      </c>
      <c r="B23" s="131">
        <f t="shared" si="5"/>
        <v>7</v>
      </c>
      <c r="C23" s="132">
        <f t="shared" si="6"/>
        <v>146735.89650167999</v>
      </c>
      <c r="D23" s="133">
        <f t="shared" si="0"/>
        <v>709.22349975812017</v>
      </c>
      <c r="E23" s="133">
        <f t="shared" si="1"/>
        <v>335.83434508327218</v>
      </c>
      <c r="F23" s="133">
        <f t="shared" si="2"/>
        <v>1045.0578448413924</v>
      </c>
      <c r="G23" s="132">
        <f t="shared" si="3"/>
        <v>146400.06215659672</v>
      </c>
      <c r="K23" s="134"/>
      <c r="L23" s="134"/>
      <c r="M23" s="135"/>
      <c r="N23" s="135"/>
      <c r="O23" s="135"/>
      <c r="P23" s="122"/>
    </row>
    <row r="24" spans="1:16" x14ac:dyDescent="0.25">
      <c r="A24" s="130">
        <f t="shared" si="4"/>
        <v>45717</v>
      </c>
      <c r="B24" s="131">
        <f t="shared" si="5"/>
        <v>8</v>
      </c>
      <c r="C24" s="132">
        <f t="shared" si="6"/>
        <v>146400.06215659672</v>
      </c>
      <c r="D24" s="133">
        <f t="shared" si="0"/>
        <v>707.60030042355095</v>
      </c>
      <c r="E24" s="133">
        <f t="shared" si="1"/>
        <v>337.45754441784129</v>
      </c>
      <c r="F24" s="133">
        <f t="shared" si="2"/>
        <v>1045.0578448413921</v>
      </c>
      <c r="G24" s="132">
        <f t="shared" si="3"/>
        <v>146062.60461217887</v>
      </c>
      <c r="K24" s="134"/>
      <c r="L24" s="134"/>
      <c r="M24" s="135"/>
      <c r="N24" s="135"/>
      <c r="O24" s="135"/>
      <c r="P24" s="122"/>
    </row>
    <row r="25" spans="1:16" x14ac:dyDescent="0.25">
      <c r="A25" s="130">
        <f t="shared" si="4"/>
        <v>45748</v>
      </c>
      <c r="B25" s="131">
        <f t="shared" si="5"/>
        <v>9</v>
      </c>
      <c r="C25" s="132">
        <f t="shared" si="6"/>
        <v>146062.60461217887</v>
      </c>
      <c r="D25" s="133">
        <f t="shared" si="0"/>
        <v>705.96925562553133</v>
      </c>
      <c r="E25" s="133">
        <f t="shared" si="1"/>
        <v>339.08858921586085</v>
      </c>
      <c r="F25" s="133">
        <f t="shared" si="2"/>
        <v>1045.0578448413921</v>
      </c>
      <c r="G25" s="132">
        <f t="shared" si="3"/>
        <v>145723.51602296301</v>
      </c>
      <c r="K25" s="134"/>
      <c r="L25" s="134"/>
      <c r="M25" s="135"/>
      <c r="N25" s="135"/>
      <c r="O25" s="135"/>
      <c r="P25" s="122"/>
    </row>
    <row r="26" spans="1:16" x14ac:dyDescent="0.25">
      <c r="A26" s="130">
        <f t="shared" si="4"/>
        <v>45778</v>
      </c>
      <c r="B26" s="131">
        <f t="shared" si="5"/>
        <v>10</v>
      </c>
      <c r="C26" s="132">
        <f t="shared" si="6"/>
        <v>145723.51602296301</v>
      </c>
      <c r="D26" s="133">
        <f t="shared" si="0"/>
        <v>704.33032744432137</v>
      </c>
      <c r="E26" s="133">
        <f t="shared" si="1"/>
        <v>340.72751739707081</v>
      </c>
      <c r="F26" s="133">
        <f t="shared" si="2"/>
        <v>1045.0578448413921</v>
      </c>
      <c r="G26" s="132">
        <f t="shared" si="3"/>
        <v>145382.78850556593</v>
      </c>
      <c r="K26" s="134"/>
      <c r="L26" s="134"/>
      <c r="M26" s="135"/>
      <c r="N26" s="135"/>
      <c r="O26" s="135"/>
      <c r="P26" s="122"/>
    </row>
    <row r="27" spans="1:16" x14ac:dyDescent="0.25">
      <c r="A27" s="130">
        <f t="shared" si="4"/>
        <v>45809</v>
      </c>
      <c r="B27" s="131">
        <f t="shared" si="5"/>
        <v>11</v>
      </c>
      <c r="C27" s="132">
        <f t="shared" si="6"/>
        <v>145382.78850556593</v>
      </c>
      <c r="D27" s="133">
        <f t="shared" si="0"/>
        <v>702.68347777690212</v>
      </c>
      <c r="E27" s="133">
        <f t="shared" si="1"/>
        <v>342.37436706449</v>
      </c>
      <c r="F27" s="133">
        <f t="shared" si="2"/>
        <v>1045.0578448413921</v>
      </c>
      <c r="G27" s="132">
        <f t="shared" si="3"/>
        <v>145040.41413850145</v>
      </c>
    </row>
    <row r="28" spans="1:16" x14ac:dyDescent="0.25">
      <c r="A28" s="130">
        <f t="shared" si="4"/>
        <v>45839</v>
      </c>
      <c r="B28" s="131">
        <f t="shared" si="5"/>
        <v>12</v>
      </c>
      <c r="C28" s="132">
        <f t="shared" si="6"/>
        <v>145040.41413850145</v>
      </c>
      <c r="D28" s="133">
        <f t="shared" si="0"/>
        <v>701.0286683360905</v>
      </c>
      <c r="E28" s="133">
        <f t="shared" si="1"/>
        <v>344.02917650530173</v>
      </c>
      <c r="F28" s="133">
        <f t="shared" si="2"/>
        <v>1045.0578448413921</v>
      </c>
      <c r="G28" s="132">
        <f t="shared" si="3"/>
        <v>144696.38496199614</v>
      </c>
    </row>
    <row r="29" spans="1:16" x14ac:dyDescent="0.25">
      <c r="A29" s="130">
        <f t="shared" si="4"/>
        <v>45870</v>
      </c>
      <c r="B29" s="131">
        <f t="shared" si="5"/>
        <v>13</v>
      </c>
      <c r="C29" s="132">
        <f t="shared" si="6"/>
        <v>144696.38496199614</v>
      </c>
      <c r="D29" s="133">
        <f t="shared" si="0"/>
        <v>699.3658606496482</v>
      </c>
      <c r="E29" s="133">
        <f t="shared" si="1"/>
        <v>345.69198419174404</v>
      </c>
      <c r="F29" s="133">
        <f t="shared" si="2"/>
        <v>1045.0578448413921</v>
      </c>
      <c r="G29" s="132">
        <f t="shared" si="3"/>
        <v>144350.6929778044</v>
      </c>
    </row>
    <row r="30" spans="1:16" x14ac:dyDescent="0.25">
      <c r="A30" s="130">
        <f t="shared" si="4"/>
        <v>45901</v>
      </c>
      <c r="B30" s="131">
        <f t="shared" si="5"/>
        <v>14</v>
      </c>
      <c r="C30" s="132">
        <f t="shared" si="6"/>
        <v>144350.6929778044</v>
      </c>
      <c r="D30" s="133">
        <f t="shared" si="0"/>
        <v>697.69501605938797</v>
      </c>
      <c r="E30" s="133">
        <f t="shared" si="1"/>
        <v>347.36282878200416</v>
      </c>
      <c r="F30" s="133">
        <f t="shared" si="2"/>
        <v>1045.0578448413921</v>
      </c>
      <c r="G30" s="132">
        <f t="shared" si="3"/>
        <v>144003.3301490224</v>
      </c>
    </row>
    <row r="31" spans="1:16" x14ac:dyDescent="0.25">
      <c r="A31" s="130">
        <f t="shared" si="4"/>
        <v>45931</v>
      </c>
      <c r="B31" s="131">
        <f t="shared" si="5"/>
        <v>15</v>
      </c>
      <c r="C31" s="132">
        <f t="shared" si="6"/>
        <v>144003.3301490224</v>
      </c>
      <c r="D31" s="133">
        <f t="shared" si="0"/>
        <v>696.01609572027508</v>
      </c>
      <c r="E31" s="133">
        <f t="shared" si="1"/>
        <v>349.04174912111716</v>
      </c>
      <c r="F31" s="133">
        <f t="shared" si="2"/>
        <v>1045.0578448413921</v>
      </c>
      <c r="G31" s="132">
        <f t="shared" si="3"/>
        <v>143654.28839990127</v>
      </c>
    </row>
    <row r="32" spans="1:16" x14ac:dyDescent="0.25">
      <c r="A32" s="130">
        <f t="shared" si="4"/>
        <v>45962</v>
      </c>
      <c r="B32" s="131">
        <f t="shared" si="5"/>
        <v>16</v>
      </c>
      <c r="C32" s="132">
        <f t="shared" si="6"/>
        <v>143654.28839990127</v>
      </c>
      <c r="D32" s="133">
        <f t="shared" si="0"/>
        <v>694.32906059952302</v>
      </c>
      <c r="E32" s="133">
        <f t="shared" si="1"/>
        <v>350.72878424186911</v>
      </c>
      <c r="F32" s="133">
        <f t="shared" si="2"/>
        <v>1045.0578448413921</v>
      </c>
      <c r="G32" s="132">
        <f t="shared" si="3"/>
        <v>143303.55961565941</v>
      </c>
    </row>
    <row r="33" spans="1:7" x14ac:dyDescent="0.25">
      <c r="A33" s="130">
        <f t="shared" si="4"/>
        <v>45992</v>
      </c>
      <c r="B33" s="131">
        <f t="shared" si="5"/>
        <v>17</v>
      </c>
      <c r="C33" s="132">
        <f t="shared" si="6"/>
        <v>143303.55961565941</v>
      </c>
      <c r="D33" s="133">
        <f t="shared" si="0"/>
        <v>692.63387147568733</v>
      </c>
      <c r="E33" s="133">
        <f t="shared" si="1"/>
        <v>352.42397336570485</v>
      </c>
      <c r="F33" s="133">
        <f t="shared" si="2"/>
        <v>1045.0578448413921</v>
      </c>
      <c r="G33" s="132">
        <f t="shared" si="3"/>
        <v>142951.1356422937</v>
      </c>
    </row>
    <row r="34" spans="1:7" x14ac:dyDescent="0.25">
      <c r="A34" s="130">
        <f t="shared" si="4"/>
        <v>46023</v>
      </c>
      <c r="B34" s="131">
        <f t="shared" si="5"/>
        <v>18</v>
      </c>
      <c r="C34" s="132">
        <f t="shared" si="6"/>
        <v>142951.1356422937</v>
      </c>
      <c r="D34" s="133">
        <f t="shared" si="0"/>
        <v>690.93048893775313</v>
      </c>
      <c r="E34" s="133">
        <f t="shared" si="1"/>
        <v>354.12735590363911</v>
      </c>
      <c r="F34" s="133">
        <f t="shared" si="2"/>
        <v>1045.0578448413921</v>
      </c>
      <c r="G34" s="132">
        <f t="shared" si="3"/>
        <v>142597.00828639005</v>
      </c>
    </row>
    <row r="35" spans="1:7" x14ac:dyDescent="0.25">
      <c r="A35" s="130">
        <f t="shared" si="4"/>
        <v>46054</v>
      </c>
      <c r="B35" s="131">
        <f t="shared" si="5"/>
        <v>19</v>
      </c>
      <c r="C35" s="132">
        <f t="shared" si="6"/>
        <v>142597.00828639005</v>
      </c>
      <c r="D35" s="133">
        <f t="shared" si="0"/>
        <v>689.21887338421891</v>
      </c>
      <c r="E35" s="133">
        <f t="shared" si="1"/>
        <v>355.83897145717339</v>
      </c>
      <c r="F35" s="133">
        <f t="shared" si="2"/>
        <v>1045.0578448413924</v>
      </c>
      <c r="G35" s="132">
        <f t="shared" si="3"/>
        <v>142241.16931493286</v>
      </c>
    </row>
    <row r="36" spans="1:7" x14ac:dyDescent="0.25">
      <c r="A36" s="130">
        <f t="shared" si="4"/>
        <v>46082</v>
      </c>
      <c r="B36" s="131">
        <f t="shared" si="5"/>
        <v>20</v>
      </c>
      <c r="C36" s="132">
        <f t="shared" si="6"/>
        <v>142241.16931493286</v>
      </c>
      <c r="D36" s="133">
        <f t="shared" si="0"/>
        <v>687.49898502217582</v>
      </c>
      <c r="E36" s="133">
        <f t="shared" si="1"/>
        <v>357.55885981921642</v>
      </c>
      <c r="F36" s="133">
        <f t="shared" si="2"/>
        <v>1045.0578448413921</v>
      </c>
      <c r="G36" s="132">
        <f t="shared" si="3"/>
        <v>141883.61045511364</v>
      </c>
    </row>
    <row r="37" spans="1:7" x14ac:dyDescent="0.25">
      <c r="A37" s="130">
        <f t="shared" si="4"/>
        <v>46113</v>
      </c>
      <c r="B37" s="131">
        <f t="shared" si="5"/>
        <v>21</v>
      </c>
      <c r="C37" s="132">
        <f t="shared" si="6"/>
        <v>141883.61045511364</v>
      </c>
      <c r="D37" s="133">
        <f t="shared" si="0"/>
        <v>685.770783866383</v>
      </c>
      <c r="E37" s="133">
        <f t="shared" si="1"/>
        <v>359.2870609750093</v>
      </c>
      <c r="F37" s="133">
        <f t="shared" si="2"/>
        <v>1045.0578448413924</v>
      </c>
      <c r="G37" s="132">
        <f t="shared" si="3"/>
        <v>141524.32339413863</v>
      </c>
    </row>
    <row r="38" spans="1:7" x14ac:dyDescent="0.25">
      <c r="A38" s="130">
        <f t="shared" si="4"/>
        <v>46143</v>
      </c>
      <c r="B38" s="131">
        <f t="shared" si="5"/>
        <v>22</v>
      </c>
      <c r="C38" s="132">
        <f t="shared" si="6"/>
        <v>141524.32339413863</v>
      </c>
      <c r="D38" s="133">
        <f t="shared" si="0"/>
        <v>684.0342297383371</v>
      </c>
      <c r="E38" s="133">
        <f t="shared" si="1"/>
        <v>361.02361510305514</v>
      </c>
      <c r="F38" s="133">
        <f t="shared" si="2"/>
        <v>1045.0578448413921</v>
      </c>
      <c r="G38" s="132">
        <f t="shared" si="3"/>
        <v>141163.29977903556</v>
      </c>
    </row>
    <row r="39" spans="1:7" x14ac:dyDescent="0.25">
      <c r="A39" s="130">
        <f t="shared" si="4"/>
        <v>46174</v>
      </c>
      <c r="B39" s="131">
        <f t="shared" si="5"/>
        <v>23</v>
      </c>
      <c r="C39" s="132">
        <f t="shared" si="6"/>
        <v>141163.29977903556</v>
      </c>
      <c r="D39" s="133">
        <f t="shared" si="0"/>
        <v>682.28928226533901</v>
      </c>
      <c r="E39" s="133">
        <f t="shared" si="1"/>
        <v>362.76856257605334</v>
      </c>
      <c r="F39" s="133">
        <f t="shared" si="2"/>
        <v>1045.0578448413924</v>
      </c>
      <c r="G39" s="132">
        <f t="shared" si="3"/>
        <v>140800.53121645949</v>
      </c>
    </row>
    <row r="40" spans="1:7" x14ac:dyDescent="0.25">
      <c r="A40" s="130">
        <f t="shared" si="4"/>
        <v>46204</v>
      </c>
      <c r="B40" s="131">
        <f t="shared" si="5"/>
        <v>24</v>
      </c>
      <c r="C40" s="132">
        <f t="shared" si="6"/>
        <v>140800.53121645949</v>
      </c>
      <c r="D40" s="133">
        <f t="shared" si="0"/>
        <v>680.53590087955467</v>
      </c>
      <c r="E40" s="133">
        <f t="shared" si="1"/>
        <v>364.52194396183756</v>
      </c>
      <c r="F40" s="133">
        <f t="shared" si="2"/>
        <v>1045.0578448413921</v>
      </c>
      <c r="G40" s="132">
        <f t="shared" si="3"/>
        <v>140436.00927249767</v>
      </c>
    </row>
    <row r="41" spans="1:7" x14ac:dyDescent="0.25">
      <c r="A41" s="130">
        <f t="shared" si="4"/>
        <v>46235</v>
      </c>
      <c r="B41" s="131">
        <f t="shared" si="5"/>
        <v>25</v>
      </c>
      <c r="C41" s="132">
        <f t="shared" si="6"/>
        <v>140436.00927249767</v>
      </c>
      <c r="D41" s="133">
        <f t="shared" si="0"/>
        <v>678.77404481707242</v>
      </c>
      <c r="E41" s="133">
        <f t="shared" si="1"/>
        <v>366.2838000243197</v>
      </c>
      <c r="F41" s="133">
        <f t="shared" si="2"/>
        <v>1045.0578448413921</v>
      </c>
      <c r="G41" s="132">
        <f t="shared" si="3"/>
        <v>140069.72547247336</v>
      </c>
    </row>
    <row r="42" spans="1:7" x14ac:dyDescent="0.25">
      <c r="A42" s="130">
        <f t="shared" si="4"/>
        <v>46266</v>
      </c>
      <c r="B42" s="131">
        <f t="shared" si="5"/>
        <v>26</v>
      </c>
      <c r="C42" s="132">
        <f t="shared" si="6"/>
        <v>140069.72547247336</v>
      </c>
      <c r="D42" s="133">
        <f t="shared" si="0"/>
        <v>677.00367311695493</v>
      </c>
      <c r="E42" s="133">
        <f t="shared" si="1"/>
        <v>368.05417172443725</v>
      </c>
      <c r="F42" s="133">
        <f t="shared" si="2"/>
        <v>1045.0578448413921</v>
      </c>
      <c r="G42" s="132">
        <f t="shared" si="3"/>
        <v>139701.67130074892</v>
      </c>
    </row>
    <row r="43" spans="1:7" x14ac:dyDescent="0.25">
      <c r="A43" s="130">
        <f t="shared" si="4"/>
        <v>46296</v>
      </c>
      <c r="B43" s="131">
        <f t="shared" si="5"/>
        <v>27</v>
      </c>
      <c r="C43" s="132">
        <f t="shared" si="6"/>
        <v>139701.67130074892</v>
      </c>
      <c r="D43" s="133">
        <f t="shared" si="0"/>
        <v>675.22474462028674</v>
      </c>
      <c r="E43" s="133">
        <f t="shared" si="1"/>
        <v>369.83310022110544</v>
      </c>
      <c r="F43" s="133">
        <f t="shared" si="2"/>
        <v>1045.0578448413921</v>
      </c>
      <c r="G43" s="132">
        <f t="shared" si="3"/>
        <v>139331.8382005278</v>
      </c>
    </row>
    <row r="44" spans="1:7" x14ac:dyDescent="0.25">
      <c r="A44" s="130">
        <f t="shared" si="4"/>
        <v>46327</v>
      </c>
      <c r="B44" s="131">
        <f t="shared" si="5"/>
        <v>28</v>
      </c>
      <c r="C44" s="132">
        <f t="shared" si="6"/>
        <v>139331.8382005278</v>
      </c>
      <c r="D44" s="133">
        <f t="shared" si="0"/>
        <v>673.4372179692183</v>
      </c>
      <c r="E44" s="133">
        <f t="shared" si="1"/>
        <v>371.62062687217406</v>
      </c>
      <c r="F44" s="133">
        <f t="shared" si="2"/>
        <v>1045.0578448413924</v>
      </c>
      <c r="G44" s="132">
        <f t="shared" si="3"/>
        <v>138960.21757365562</v>
      </c>
    </row>
    <row r="45" spans="1:7" x14ac:dyDescent="0.25">
      <c r="A45" s="130">
        <f t="shared" si="4"/>
        <v>46357</v>
      </c>
      <c r="B45" s="131">
        <f t="shared" si="5"/>
        <v>29</v>
      </c>
      <c r="C45" s="132">
        <f t="shared" si="6"/>
        <v>138960.21757365562</v>
      </c>
      <c r="D45" s="133">
        <f t="shared" si="0"/>
        <v>671.64105160600275</v>
      </c>
      <c r="E45" s="133">
        <f t="shared" si="1"/>
        <v>373.41679323538955</v>
      </c>
      <c r="F45" s="133">
        <f t="shared" si="2"/>
        <v>1045.0578448413924</v>
      </c>
      <c r="G45" s="132">
        <f t="shared" si="3"/>
        <v>138586.80078042022</v>
      </c>
    </row>
    <row r="46" spans="1:7" x14ac:dyDescent="0.25">
      <c r="A46" s="130">
        <f t="shared" si="4"/>
        <v>46388</v>
      </c>
      <c r="B46" s="131">
        <f t="shared" si="5"/>
        <v>30</v>
      </c>
      <c r="C46" s="132">
        <f t="shared" si="6"/>
        <v>138586.80078042022</v>
      </c>
      <c r="D46" s="133">
        <f t="shared" si="0"/>
        <v>669.83620377203169</v>
      </c>
      <c r="E46" s="133">
        <f t="shared" si="1"/>
        <v>375.22164106936066</v>
      </c>
      <c r="F46" s="133">
        <f t="shared" si="2"/>
        <v>1045.0578448413924</v>
      </c>
      <c r="G46" s="132">
        <f t="shared" si="3"/>
        <v>138211.57913935086</v>
      </c>
    </row>
    <row r="47" spans="1:7" x14ac:dyDescent="0.25">
      <c r="A47" s="130">
        <f t="shared" si="4"/>
        <v>46419</v>
      </c>
      <c r="B47" s="131">
        <f t="shared" si="5"/>
        <v>31</v>
      </c>
      <c r="C47" s="132">
        <f t="shared" si="6"/>
        <v>138211.57913935086</v>
      </c>
      <c r="D47" s="133">
        <f t="shared" si="0"/>
        <v>668.02263250686303</v>
      </c>
      <c r="E47" s="133">
        <f t="shared" si="1"/>
        <v>377.03521233452921</v>
      </c>
      <c r="F47" s="133">
        <f t="shared" si="2"/>
        <v>1045.0578448413921</v>
      </c>
      <c r="G47" s="132">
        <f t="shared" si="3"/>
        <v>137834.54392701632</v>
      </c>
    </row>
    <row r="48" spans="1:7" x14ac:dyDescent="0.25">
      <c r="A48" s="130">
        <f t="shared" si="4"/>
        <v>46447</v>
      </c>
      <c r="B48" s="131">
        <f t="shared" si="5"/>
        <v>32</v>
      </c>
      <c r="C48" s="132">
        <f t="shared" si="6"/>
        <v>137834.54392701632</v>
      </c>
      <c r="D48" s="133">
        <f t="shared" si="0"/>
        <v>666.20029564724609</v>
      </c>
      <c r="E48" s="133">
        <f t="shared" si="1"/>
        <v>378.85754919414609</v>
      </c>
      <c r="F48" s="133">
        <f t="shared" si="2"/>
        <v>1045.0578448413921</v>
      </c>
      <c r="G48" s="132">
        <f t="shared" si="3"/>
        <v>137455.68637782216</v>
      </c>
    </row>
    <row r="49" spans="1:7" x14ac:dyDescent="0.25">
      <c r="A49" s="130">
        <f t="shared" si="4"/>
        <v>46478</v>
      </c>
      <c r="B49" s="131">
        <f t="shared" si="5"/>
        <v>33</v>
      </c>
      <c r="C49" s="132">
        <f t="shared" si="6"/>
        <v>137455.68637782216</v>
      </c>
      <c r="D49" s="133">
        <f t="shared" si="0"/>
        <v>664.36915082614121</v>
      </c>
      <c r="E49" s="133">
        <f t="shared" si="1"/>
        <v>380.68869401525109</v>
      </c>
      <c r="F49" s="133">
        <f t="shared" si="2"/>
        <v>1045.0578448413924</v>
      </c>
      <c r="G49" s="132">
        <f t="shared" si="3"/>
        <v>137074.9976838069</v>
      </c>
    </row>
    <row r="50" spans="1:7" x14ac:dyDescent="0.25">
      <c r="A50" s="130">
        <f t="shared" si="4"/>
        <v>46508</v>
      </c>
      <c r="B50" s="131">
        <f t="shared" si="5"/>
        <v>34</v>
      </c>
      <c r="C50" s="132">
        <f t="shared" si="6"/>
        <v>137074.9976838069</v>
      </c>
      <c r="D50" s="133">
        <f t="shared" si="0"/>
        <v>662.52915547173427</v>
      </c>
      <c r="E50" s="133">
        <f t="shared" si="1"/>
        <v>382.52868936965825</v>
      </c>
      <c r="F50" s="133">
        <f t="shared" si="2"/>
        <v>1045.0578448413926</v>
      </c>
      <c r="G50" s="132">
        <f t="shared" si="3"/>
        <v>136692.46899443725</v>
      </c>
    </row>
    <row r="51" spans="1:7" x14ac:dyDescent="0.25">
      <c r="A51" s="130">
        <f t="shared" si="4"/>
        <v>46539</v>
      </c>
      <c r="B51" s="131">
        <f t="shared" si="5"/>
        <v>35</v>
      </c>
      <c r="C51" s="132">
        <f t="shared" si="6"/>
        <v>136692.46899443725</v>
      </c>
      <c r="D51" s="133">
        <f t="shared" si="0"/>
        <v>660.68026680644732</v>
      </c>
      <c r="E51" s="133">
        <f t="shared" si="1"/>
        <v>384.37757803494486</v>
      </c>
      <c r="F51" s="133">
        <f t="shared" si="2"/>
        <v>1045.0578448413921</v>
      </c>
      <c r="G51" s="132">
        <f t="shared" si="3"/>
        <v>136308.09141640231</v>
      </c>
    </row>
    <row r="52" spans="1:7" x14ac:dyDescent="0.25">
      <c r="A52" s="130">
        <f t="shared" si="4"/>
        <v>46569</v>
      </c>
      <c r="B52" s="131">
        <f t="shared" si="5"/>
        <v>36</v>
      </c>
      <c r="C52" s="132">
        <f t="shared" si="6"/>
        <v>136308.09141640231</v>
      </c>
      <c r="D52" s="133">
        <f t="shared" si="0"/>
        <v>658.82244184594526</v>
      </c>
      <c r="E52" s="133">
        <f t="shared" si="1"/>
        <v>386.23540299544715</v>
      </c>
      <c r="F52" s="133">
        <f t="shared" si="2"/>
        <v>1045.0578448413924</v>
      </c>
      <c r="G52" s="132">
        <f t="shared" si="3"/>
        <v>135921.85601340685</v>
      </c>
    </row>
    <row r="53" spans="1:7" x14ac:dyDescent="0.25">
      <c r="A53" s="130">
        <f t="shared" si="4"/>
        <v>46600</v>
      </c>
      <c r="B53" s="131">
        <f t="shared" si="5"/>
        <v>37</v>
      </c>
      <c r="C53" s="132">
        <f t="shared" si="6"/>
        <v>135921.85601340685</v>
      </c>
      <c r="D53" s="133">
        <f t="shared" si="0"/>
        <v>656.95563739813383</v>
      </c>
      <c r="E53" s="133">
        <f t="shared" si="1"/>
        <v>388.10220744325841</v>
      </c>
      <c r="F53" s="133">
        <f t="shared" si="2"/>
        <v>1045.0578448413921</v>
      </c>
      <c r="G53" s="132">
        <f t="shared" si="3"/>
        <v>135533.75380596358</v>
      </c>
    </row>
    <row r="54" spans="1:7" x14ac:dyDescent="0.25">
      <c r="A54" s="130">
        <f t="shared" si="4"/>
        <v>46631</v>
      </c>
      <c r="B54" s="131">
        <f t="shared" si="5"/>
        <v>38</v>
      </c>
      <c r="C54" s="132">
        <f t="shared" si="6"/>
        <v>135533.75380596358</v>
      </c>
      <c r="D54" s="133">
        <f t="shared" si="0"/>
        <v>655.07981006215812</v>
      </c>
      <c r="E54" s="133">
        <f t="shared" si="1"/>
        <v>389.97803477923412</v>
      </c>
      <c r="F54" s="133">
        <f t="shared" si="2"/>
        <v>1045.0578448413921</v>
      </c>
      <c r="G54" s="132">
        <f t="shared" si="3"/>
        <v>135143.77577118436</v>
      </c>
    </row>
    <row r="55" spans="1:7" x14ac:dyDescent="0.25">
      <c r="A55" s="130">
        <f t="shared" si="4"/>
        <v>46661</v>
      </c>
      <c r="B55" s="131">
        <f t="shared" si="5"/>
        <v>39</v>
      </c>
      <c r="C55" s="132">
        <f t="shared" si="6"/>
        <v>135143.77577118436</v>
      </c>
      <c r="D55" s="133">
        <f t="shared" si="0"/>
        <v>653.19491622739179</v>
      </c>
      <c r="E55" s="133">
        <f t="shared" si="1"/>
        <v>391.86292861400051</v>
      </c>
      <c r="F55" s="133">
        <f t="shared" si="2"/>
        <v>1045.0578448413924</v>
      </c>
      <c r="G55" s="132">
        <f t="shared" si="3"/>
        <v>134751.91284257037</v>
      </c>
    </row>
    <row r="56" spans="1:7" x14ac:dyDescent="0.25">
      <c r="A56" s="130">
        <f t="shared" si="4"/>
        <v>46692</v>
      </c>
      <c r="B56" s="131">
        <f t="shared" si="5"/>
        <v>40</v>
      </c>
      <c r="C56" s="132">
        <f t="shared" si="6"/>
        <v>134751.91284257037</v>
      </c>
      <c r="D56" s="133">
        <f t="shared" si="0"/>
        <v>651.30091207242401</v>
      </c>
      <c r="E56" s="133">
        <f t="shared" si="1"/>
        <v>393.75693276896811</v>
      </c>
      <c r="F56" s="133">
        <f t="shared" si="2"/>
        <v>1045.0578448413921</v>
      </c>
      <c r="G56" s="132">
        <f t="shared" si="3"/>
        <v>134358.1559098014</v>
      </c>
    </row>
    <row r="57" spans="1:7" x14ac:dyDescent="0.25">
      <c r="A57" s="130">
        <f t="shared" si="4"/>
        <v>46722</v>
      </c>
      <c r="B57" s="131">
        <f t="shared" si="5"/>
        <v>41</v>
      </c>
      <c r="C57" s="132">
        <f t="shared" si="6"/>
        <v>134358.1559098014</v>
      </c>
      <c r="D57" s="133">
        <f t="shared" si="0"/>
        <v>649.39775356404073</v>
      </c>
      <c r="E57" s="133">
        <f t="shared" si="1"/>
        <v>395.66009127735151</v>
      </c>
      <c r="F57" s="133">
        <f t="shared" si="2"/>
        <v>1045.0578448413921</v>
      </c>
      <c r="G57" s="132">
        <f t="shared" si="3"/>
        <v>133962.49581852404</v>
      </c>
    </row>
    <row r="58" spans="1:7" x14ac:dyDescent="0.25">
      <c r="A58" s="130">
        <f t="shared" si="4"/>
        <v>46753</v>
      </c>
      <c r="B58" s="131">
        <f t="shared" si="5"/>
        <v>42</v>
      </c>
      <c r="C58" s="132">
        <f t="shared" si="6"/>
        <v>133962.49581852404</v>
      </c>
      <c r="D58" s="133">
        <f t="shared" si="0"/>
        <v>647.48539645620008</v>
      </c>
      <c r="E58" s="133">
        <f t="shared" si="1"/>
        <v>397.57244838519205</v>
      </c>
      <c r="F58" s="133">
        <f t="shared" si="2"/>
        <v>1045.0578448413921</v>
      </c>
      <c r="G58" s="132">
        <f t="shared" si="3"/>
        <v>133564.92337013886</v>
      </c>
    </row>
    <row r="59" spans="1:7" x14ac:dyDescent="0.25">
      <c r="A59" s="130">
        <f t="shared" si="4"/>
        <v>46784</v>
      </c>
      <c r="B59" s="131">
        <f t="shared" si="5"/>
        <v>43</v>
      </c>
      <c r="C59" s="132">
        <f t="shared" si="6"/>
        <v>133564.92337013886</v>
      </c>
      <c r="D59" s="133">
        <f t="shared" si="0"/>
        <v>645.56379628900504</v>
      </c>
      <c r="E59" s="133">
        <f t="shared" si="1"/>
        <v>399.49404855238708</v>
      </c>
      <c r="F59" s="133">
        <f t="shared" si="2"/>
        <v>1045.0578448413921</v>
      </c>
      <c r="G59" s="132">
        <f t="shared" si="3"/>
        <v>133165.42932158647</v>
      </c>
    </row>
    <row r="60" spans="1:7" x14ac:dyDescent="0.25">
      <c r="A60" s="130">
        <f t="shared" si="4"/>
        <v>46813</v>
      </c>
      <c r="B60" s="131">
        <f t="shared" si="5"/>
        <v>44</v>
      </c>
      <c r="C60" s="132">
        <f t="shared" si="6"/>
        <v>133165.42932158647</v>
      </c>
      <c r="D60" s="133">
        <f t="shared" si="0"/>
        <v>643.63290838766852</v>
      </c>
      <c r="E60" s="133">
        <f t="shared" si="1"/>
        <v>401.4249364537236</v>
      </c>
      <c r="F60" s="133">
        <f t="shared" si="2"/>
        <v>1045.0578448413921</v>
      </c>
      <c r="G60" s="132">
        <f t="shared" si="3"/>
        <v>132764.00438513275</v>
      </c>
    </row>
    <row r="61" spans="1:7" x14ac:dyDescent="0.25">
      <c r="A61" s="130">
        <f t="shared" si="4"/>
        <v>46844</v>
      </c>
      <c r="B61" s="131">
        <f t="shared" si="5"/>
        <v>45</v>
      </c>
      <c r="C61" s="132">
        <f t="shared" si="6"/>
        <v>132764.00438513275</v>
      </c>
      <c r="D61" s="133">
        <f t="shared" si="0"/>
        <v>641.69268786147552</v>
      </c>
      <c r="E61" s="133">
        <f t="shared" si="1"/>
        <v>403.36515697991661</v>
      </c>
      <c r="F61" s="133">
        <f t="shared" si="2"/>
        <v>1045.0578448413921</v>
      </c>
      <c r="G61" s="132">
        <f t="shared" si="3"/>
        <v>132360.63922815284</v>
      </c>
    </row>
    <row r="62" spans="1:7" x14ac:dyDescent="0.25">
      <c r="A62" s="130">
        <f t="shared" si="4"/>
        <v>46874</v>
      </c>
      <c r="B62" s="131">
        <f t="shared" si="5"/>
        <v>46</v>
      </c>
      <c r="C62" s="132">
        <f t="shared" si="6"/>
        <v>132360.63922815284</v>
      </c>
      <c r="D62" s="133">
        <f t="shared" si="0"/>
        <v>639.74308960273936</v>
      </c>
      <c r="E62" s="133">
        <f t="shared" si="1"/>
        <v>405.31475523865288</v>
      </c>
      <c r="F62" s="133">
        <f t="shared" si="2"/>
        <v>1045.0578448413921</v>
      </c>
      <c r="G62" s="132">
        <f t="shared" si="3"/>
        <v>131955.32447291419</v>
      </c>
    </row>
    <row r="63" spans="1:7" x14ac:dyDescent="0.25">
      <c r="A63" s="130">
        <f t="shared" si="4"/>
        <v>46905</v>
      </c>
      <c r="B63" s="131">
        <f t="shared" si="5"/>
        <v>47</v>
      </c>
      <c r="C63" s="132">
        <f t="shared" si="6"/>
        <v>131955.32447291419</v>
      </c>
      <c r="D63" s="133">
        <f t="shared" si="0"/>
        <v>637.78406828575248</v>
      </c>
      <c r="E63" s="133">
        <f t="shared" si="1"/>
        <v>407.27377655563976</v>
      </c>
      <c r="F63" s="133">
        <f t="shared" si="2"/>
        <v>1045.0578448413921</v>
      </c>
      <c r="G63" s="132">
        <f t="shared" si="3"/>
        <v>131548.05069635855</v>
      </c>
    </row>
    <row r="64" spans="1:7" x14ac:dyDescent="0.25">
      <c r="A64" s="130">
        <f t="shared" si="4"/>
        <v>46935</v>
      </c>
      <c r="B64" s="131">
        <f t="shared" si="5"/>
        <v>48</v>
      </c>
      <c r="C64" s="132">
        <f t="shared" si="6"/>
        <v>131548.05069635855</v>
      </c>
      <c r="D64" s="133">
        <f t="shared" si="0"/>
        <v>635.81557836573359</v>
      </c>
      <c r="E64" s="133">
        <f t="shared" si="1"/>
        <v>409.24226647565865</v>
      </c>
      <c r="F64" s="133">
        <f t="shared" si="2"/>
        <v>1045.0578448413921</v>
      </c>
      <c r="G64" s="132">
        <f t="shared" si="3"/>
        <v>131138.80842988289</v>
      </c>
    </row>
    <row r="65" spans="1:7" x14ac:dyDescent="0.25">
      <c r="A65" s="130">
        <f t="shared" si="4"/>
        <v>46966</v>
      </c>
      <c r="B65" s="131">
        <f t="shared" si="5"/>
        <v>49</v>
      </c>
      <c r="C65" s="132">
        <f t="shared" si="6"/>
        <v>131138.80842988289</v>
      </c>
      <c r="D65" s="133">
        <f t="shared" si="0"/>
        <v>633.83757407776795</v>
      </c>
      <c r="E65" s="133">
        <f t="shared" si="1"/>
        <v>411.22027076362434</v>
      </c>
      <c r="F65" s="133">
        <f t="shared" si="2"/>
        <v>1045.0578448413924</v>
      </c>
      <c r="G65" s="132">
        <f t="shared" si="3"/>
        <v>130727.58815911926</v>
      </c>
    </row>
    <row r="66" spans="1:7" x14ac:dyDescent="0.25">
      <c r="A66" s="130">
        <f t="shared" si="4"/>
        <v>46997</v>
      </c>
      <c r="B66" s="131">
        <f t="shared" si="5"/>
        <v>50</v>
      </c>
      <c r="C66" s="132">
        <f t="shared" si="6"/>
        <v>130727.58815911926</v>
      </c>
      <c r="D66" s="133">
        <f t="shared" si="0"/>
        <v>631.8500094357438</v>
      </c>
      <c r="E66" s="133">
        <f t="shared" si="1"/>
        <v>413.2078354056485</v>
      </c>
      <c r="F66" s="133">
        <f t="shared" si="2"/>
        <v>1045.0578448413924</v>
      </c>
      <c r="G66" s="132">
        <f t="shared" si="3"/>
        <v>130314.38032371362</v>
      </c>
    </row>
    <row r="67" spans="1:7" x14ac:dyDescent="0.25">
      <c r="A67" s="130">
        <f t="shared" si="4"/>
        <v>47027</v>
      </c>
      <c r="B67" s="131">
        <f t="shared" si="5"/>
        <v>51</v>
      </c>
      <c r="C67" s="132">
        <f t="shared" si="6"/>
        <v>130314.38032371362</v>
      </c>
      <c r="D67" s="133">
        <f t="shared" si="0"/>
        <v>629.85283823128304</v>
      </c>
      <c r="E67" s="133">
        <f t="shared" si="1"/>
        <v>415.20500661010919</v>
      </c>
      <c r="F67" s="133">
        <f t="shared" si="2"/>
        <v>1045.0578448413921</v>
      </c>
      <c r="G67" s="132">
        <f t="shared" si="3"/>
        <v>129899.17531710351</v>
      </c>
    </row>
    <row r="68" spans="1:7" x14ac:dyDescent="0.25">
      <c r="A68" s="130">
        <f t="shared" si="4"/>
        <v>47058</v>
      </c>
      <c r="B68" s="131">
        <f t="shared" si="5"/>
        <v>52</v>
      </c>
      <c r="C68" s="132">
        <f t="shared" si="6"/>
        <v>129899.17531710351</v>
      </c>
      <c r="D68" s="133">
        <f t="shared" si="0"/>
        <v>627.84601403266765</v>
      </c>
      <c r="E68" s="133">
        <f t="shared" si="1"/>
        <v>417.2118308087247</v>
      </c>
      <c r="F68" s="133">
        <f t="shared" si="2"/>
        <v>1045.0578448413924</v>
      </c>
      <c r="G68" s="132">
        <f t="shared" si="3"/>
        <v>129481.96348629479</v>
      </c>
    </row>
    <row r="69" spans="1:7" x14ac:dyDescent="0.25">
      <c r="A69" s="130">
        <f t="shared" si="4"/>
        <v>47088</v>
      </c>
      <c r="B69" s="131">
        <f t="shared" si="5"/>
        <v>53</v>
      </c>
      <c r="C69" s="132">
        <f t="shared" si="6"/>
        <v>129481.96348629479</v>
      </c>
      <c r="D69" s="133">
        <f t="shared" si="0"/>
        <v>625.82949018375859</v>
      </c>
      <c r="E69" s="133">
        <f t="shared" si="1"/>
        <v>419.22835465763353</v>
      </c>
      <c r="F69" s="133">
        <f t="shared" si="2"/>
        <v>1045.0578448413921</v>
      </c>
      <c r="G69" s="132">
        <f t="shared" si="3"/>
        <v>129062.73513163715</v>
      </c>
    </row>
    <row r="70" spans="1:7" x14ac:dyDescent="0.25">
      <c r="A70" s="130">
        <f t="shared" si="4"/>
        <v>47119</v>
      </c>
      <c r="B70" s="131">
        <f t="shared" si="5"/>
        <v>54</v>
      </c>
      <c r="C70" s="132">
        <f t="shared" si="6"/>
        <v>129062.73513163715</v>
      </c>
      <c r="D70" s="133">
        <f t="shared" si="0"/>
        <v>623.80321980291353</v>
      </c>
      <c r="E70" s="133">
        <f t="shared" si="1"/>
        <v>421.25462503847876</v>
      </c>
      <c r="F70" s="133">
        <f t="shared" si="2"/>
        <v>1045.0578448413924</v>
      </c>
      <c r="G70" s="132">
        <f t="shared" si="3"/>
        <v>128641.48050659867</v>
      </c>
    </row>
    <row r="71" spans="1:7" x14ac:dyDescent="0.25">
      <c r="A71" s="130">
        <f t="shared" si="4"/>
        <v>47150</v>
      </c>
      <c r="B71" s="131">
        <f t="shared" si="5"/>
        <v>55</v>
      </c>
      <c r="C71" s="132">
        <f t="shared" si="6"/>
        <v>128641.48050659867</v>
      </c>
      <c r="D71" s="133">
        <f t="shared" si="0"/>
        <v>621.76715578189408</v>
      </c>
      <c r="E71" s="133">
        <f t="shared" si="1"/>
        <v>423.29068905949816</v>
      </c>
      <c r="F71" s="133">
        <f t="shared" si="2"/>
        <v>1045.0578448413921</v>
      </c>
      <c r="G71" s="132">
        <f t="shared" si="3"/>
        <v>128218.18981753917</v>
      </c>
    </row>
    <row r="72" spans="1:7" x14ac:dyDescent="0.25">
      <c r="A72" s="130">
        <f t="shared" si="4"/>
        <v>47178</v>
      </c>
      <c r="B72" s="131">
        <f t="shared" si="5"/>
        <v>56</v>
      </c>
      <c r="C72" s="132">
        <f t="shared" si="6"/>
        <v>128218.18981753917</v>
      </c>
      <c r="D72" s="133">
        <f t="shared" si="0"/>
        <v>619.72125078477336</v>
      </c>
      <c r="E72" s="133">
        <f t="shared" si="1"/>
        <v>425.33659405661894</v>
      </c>
      <c r="F72" s="133">
        <f t="shared" si="2"/>
        <v>1045.0578448413924</v>
      </c>
      <c r="G72" s="132">
        <f t="shared" si="3"/>
        <v>127792.85322348255</v>
      </c>
    </row>
    <row r="73" spans="1:7" x14ac:dyDescent="0.25">
      <c r="A73" s="130">
        <f t="shared" si="4"/>
        <v>47209</v>
      </c>
      <c r="B73" s="131">
        <f t="shared" si="5"/>
        <v>57</v>
      </c>
      <c r="C73" s="132">
        <f t="shared" si="6"/>
        <v>127792.85322348255</v>
      </c>
      <c r="D73" s="133">
        <f t="shared" si="0"/>
        <v>617.66545724683283</v>
      </c>
      <c r="E73" s="133">
        <f t="shared" si="1"/>
        <v>427.3923875945593</v>
      </c>
      <c r="F73" s="133">
        <f t="shared" si="2"/>
        <v>1045.0578448413921</v>
      </c>
      <c r="G73" s="132">
        <f t="shared" si="3"/>
        <v>127365.46083588799</v>
      </c>
    </row>
    <row r="74" spans="1:7" x14ac:dyDescent="0.25">
      <c r="A74" s="130">
        <f t="shared" si="4"/>
        <v>47239</v>
      </c>
      <c r="B74" s="131">
        <f t="shared" si="5"/>
        <v>58</v>
      </c>
      <c r="C74" s="132">
        <f t="shared" si="6"/>
        <v>127365.46083588799</v>
      </c>
      <c r="D74" s="133">
        <f t="shared" si="0"/>
        <v>615.59972737345925</v>
      </c>
      <c r="E74" s="133">
        <f t="shared" si="1"/>
        <v>429.45811746793299</v>
      </c>
      <c r="F74" s="133">
        <f t="shared" si="2"/>
        <v>1045.0578448413921</v>
      </c>
      <c r="G74" s="132">
        <f t="shared" si="3"/>
        <v>126936.00271842006</v>
      </c>
    </row>
    <row r="75" spans="1:7" x14ac:dyDescent="0.25">
      <c r="A75" s="130">
        <f t="shared" si="4"/>
        <v>47270</v>
      </c>
      <c r="B75" s="131">
        <f t="shared" si="5"/>
        <v>59</v>
      </c>
      <c r="C75" s="132">
        <f t="shared" si="6"/>
        <v>126936.00271842006</v>
      </c>
      <c r="D75" s="133">
        <f t="shared" si="0"/>
        <v>613.5240131390309</v>
      </c>
      <c r="E75" s="133">
        <f t="shared" si="1"/>
        <v>431.53383170236134</v>
      </c>
      <c r="F75" s="133">
        <f t="shared" si="2"/>
        <v>1045.0578448413921</v>
      </c>
      <c r="G75" s="132">
        <f t="shared" si="3"/>
        <v>126504.4688867177</v>
      </c>
    </row>
    <row r="76" spans="1:7" x14ac:dyDescent="0.25">
      <c r="A76" s="130">
        <f t="shared" si="4"/>
        <v>47300</v>
      </c>
      <c r="B76" s="131">
        <f t="shared" si="5"/>
        <v>60</v>
      </c>
      <c r="C76" s="132">
        <f t="shared" si="6"/>
        <v>126504.4688867177</v>
      </c>
      <c r="D76" s="133">
        <f t="shared" si="0"/>
        <v>611.43826628580291</v>
      </c>
      <c r="E76" s="133">
        <f t="shared" si="1"/>
        <v>433.61957855558944</v>
      </c>
      <c r="F76" s="133">
        <f t="shared" si="2"/>
        <v>1045.0578448413924</v>
      </c>
      <c r="G76" s="132">
        <f t="shared" si="3"/>
        <v>126070.84930816211</v>
      </c>
    </row>
    <row r="77" spans="1:7" x14ac:dyDescent="0.25">
      <c r="A77" s="130">
        <f t="shared" si="4"/>
        <v>47331</v>
      </c>
      <c r="B77" s="131">
        <f t="shared" si="5"/>
        <v>61</v>
      </c>
      <c r="C77" s="132">
        <f t="shared" si="6"/>
        <v>126070.84930816211</v>
      </c>
      <c r="D77" s="133">
        <f t="shared" si="0"/>
        <v>609.34243832278423</v>
      </c>
      <c r="E77" s="133">
        <f t="shared" si="1"/>
        <v>435.71540651860818</v>
      </c>
      <c r="F77" s="133">
        <f t="shared" si="2"/>
        <v>1045.0578448413924</v>
      </c>
      <c r="G77" s="132">
        <f t="shared" si="3"/>
        <v>125635.13390164351</v>
      </c>
    </row>
    <row r="78" spans="1:7" x14ac:dyDescent="0.25">
      <c r="A78" s="130">
        <f t="shared" si="4"/>
        <v>47362</v>
      </c>
      <c r="B78" s="131">
        <f t="shared" si="5"/>
        <v>62</v>
      </c>
      <c r="C78" s="132">
        <f t="shared" si="6"/>
        <v>125635.13390164351</v>
      </c>
      <c r="D78" s="133">
        <f t="shared" si="0"/>
        <v>607.23648052461101</v>
      </c>
      <c r="E78" s="133">
        <f t="shared" si="1"/>
        <v>437.82136431678134</v>
      </c>
      <c r="F78" s="133">
        <f t="shared" si="2"/>
        <v>1045.0578448413924</v>
      </c>
      <c r="G78" s="132">
        <f t="shared" si="3"/>
        <v>125197.31253732672</v>
      </c>
    </row>
    <row r="79" spans="1:7" x14ac:dyDescent="0.25">
      <c r="A79" s="130">
        <f t="shared" si="4"/>
        <v>47392</v>
      </c>
      <c r="B79" s="131">
        <f t="shared" si="5"/>
        <v>63</v>
      </c>
      <c r="C79" s="132">
        <f t="shared" si="6"/>
        <v>125197.31253732672</v>
      </c>
      <c r="D79" s="133">
        <f t="shared" si="0"/>
        <v>605.12034393041313</v>
      </c>
      <c r="E79" s="133">
        <f t="shared" si="1"/>
        <v>439.93750091097917</v>
      </c>
      <c r="F79" s="133">
        <f t="shared" si="2"/>
        <v>1045.0578448413924</v>
      </c>
      <c r="G79" s="132">
        <f t="shared" si="3"/>
        <v>124757.37503641575</v>
      </c>
    </row>
    <row r="80" spans="1:7" x14ac:dyDescent="0.25">
      <c r="A80" s="130">
        <f t="shared" si="4"/>
        <v>47423</v>
      </c>
      <c r="B80" s="131">
        <f t="shared" si="5"/>
        <v>64</v>
      </c>
      <c r="C80" s="132">
        <f t="shared" si="6"/>
        <v>124757.37503641575</v>
      </c>
      <c r="D80" s="133">
        <f t="shared" si="0"/>
        <v>602.99397934267665</v>
      </c>
      <c r="E80" s="133">
        <f t="shared" si="1"/>
        <v>442.06386549871553</v>
      </c>
      <c r="F80" s="133">
        <f t="shared" si="2"/>
        <v>1045.0578448413921</v>
      </c>
      <c r="G80" s="132">
        <f t="shared" si="3"/>
        <v>124315.31117091703</v>
      </c>
    </row>
    <row r="81" spans="1:7" x14ac:dyDescent="0.25">
      <c r="A81" s="130">
        <f t="shared" si="4"/>
        <v>47453</v>
      </c>
      <c r="B81" s="131">
        <f t="shared" si="5"/>
        <v>65</v>
      </c>
      <c r="C81" s="132">
        <f t="shared" si="6"/>
        <v>124315.31117091703</v>
      </c>
      <c r="D81" s="133">
        <f t="shared" si="0"/>
        <v>600.85733732609958</v>
      </c>
      <c r="E81" s="133">
        <f t="shared" si="1"/>
        <v>444.20050751529266</v>
      </c>
      <c r="F81" s="133">
        <f t="shared" si="2"/>
        <v>1045.0578448413921</v>
      </c>
      <c r="G81" s="132">
        <f t="shared" si="3"/>
        <v>123871.11066340173</v>
      </c>
    </row>
    <row r="82" spans="1:7" x14ac:dyDescent="0.25">
      <c r="A82" s="130">
        <f t="shared" si="4"/>
        <v>47484</v>
      </c>
      <c r="B82" s="131">
        <f t="shared" si="5"/>
        <v>66</v>
      </c>
      <c r="C82" s="132">
        <f t="shared" si="6"/>
        <v>123871.11066340173</v>
      </c>
      <c r="D82" s="133">
        <f t="shared" ref="D82:D145" si="7">IF(B82="","",IPMT($E$13/12,B82,$E$7,-$E$11,$E$12,0))</f>
        <v>598.71036820644235</v>
      </c>
      <c r="E82" s="133">
        <f t="shared" ref="E82:E145" si="8">IF(B82="","",PPMT($E$13/12,B82,$E$7,-$E$11,$E$12,0))</f>
        <v>446.34747663494994</v>
      </c>
      <c r="F82" s="133">
        <f t="shared" ref="F82:F145" si="9">IF(B82="","",SUM(D82:E82))</f>
        <v>1045.0578448413924</v>
      </c>
      <c r="G82" s="132">
        <f t="shared" ref="G82:G145" si="10">IF(B82="","",SUM(C82)-SUM(E82))</f>
        <v>123424.76318676678</v>
      </c>
    </row>
    <row r="83" spans="1:7" x14ac:dyDescent="0.25">
      <c r="A83" s="130">
        <f t="shared" ref="A83:A146" si="11">IF(B83="","",EDATE(A82,1))</f>
        <v>47515</v>
      </c>
      <c r="B83" s="131">
        <f t="shared" ref="B83:B146" si="12">IF(B82="","",IF(SUM(B82)+1&lt;=$E$7,SUM(B82)+1,""))</f>
        <v>67</v>
      </c>
      <c r="C83" s="132">
        <f t="shared" ref="C83:C146" si="13">IF(B83="","",G82)</f>
        <v>123424.76318676678</v>
      </c>
      <c r="D83" s="133">
        <f t="shared" si="7"/>
        <v>596.55302206937336</v>
      </c>
      <c r="E83" s="133">
        <f t="shared" si="8"/>
        <v>448.50482277201888</v>
      </c>
      <c r="F83" s="133">
        <f t="shared" si="9"/>
        <v>1045.0578448413921</v>
      </c>
      <c r="G83" s="132">
        <f t="shared" si="10"/>
        <v>122976.25836399476</v>
      </c>
    </row>
    <row r="84" spans="1:7" x14ac:dyDescent="0.25">
      <c r="A84" s="130">
        <f t="shared" si="11"/>
        <v>47543</v>
      </c>
      <c r="B84" s="131">
        <f t="shared" si="12"/>
        <v>68</v>
      </c>
      <c r="C84" s="132">
        <f t="shared" si="13"/>
        <v>122976.25836399476</v>
      </c>
      <c r="D84" s="133">
        <f t="shared" si="7"/>
        <v>594.38524875930875</v>
      </c>
      <c r="E84" s="133">
        <f t="shared" si="8"/>
        <v>450.6725960820836</v>
      </c>
      <c r="F84" s="133">
        <f t="shared" si="9"/>
        <v>1045.0578448413924</v>
      </c>
      <c r="G84" s="132">
        <f t="shared" si="10"/>
        <v>122525.58576791268</v>
      </c>
    </row>
    <row r="85" spans="1:7" x14ac:dyDescent="0.25">
      <c r="A85" s="130">
        <f t="shared" si="11"/>
        <v>47574</v>
      </c>
      <c r="B85" s="131">
        <f t="shared" si="12"/>
        <v>69</v>
      </c>
      <c r="C85" s="132">
        <f t="shared" si="13"/>
        <v>122525.58576791268</v>
      </c>
      <c r="D85" s="133">
        <f t="shared" si="7"/>
        <v>592.20699787824526</v>
      </c>
      <c r="E85" s="133">
        <f t="shared" si="8"/>
        <v>452.85084696314703</v>
      </c>
      <c r="F85" s="133">
        <f t="shared" si="9"/>
        <v>1045.0578448413924</v>
      </c>
      <c r="G85" s="132">
        <f t="shared" si="10"/>
        <v>122072.73492094953</v>
      </c>
    </row>
    <row r="86" spans="1:7" x14ac:dyDescent="0.25">
      <c r="A86" s="130">
        <f t="shared" si="11"/>
        <v>47604</v>
      </c>
      <c r="B86" s="131">
        <f t="shared" si="12"/>
        <v>70</v>
      </c>
      <c r="C86" s="132">
        <f t="shared" si="13"/>
        <v>122072.73492094953</v>
      </c>
      <c r="D86" s="133">
        <f t="shared" si="7"/>
        <v>590.01821878458986</v>
      </c>
      <c r="E86" s="133">
        <f t="shared" si="8"/>
        <v>455.03962605680221</v>
      </c>
      <c r="F86" s="133">
        <f t="shared" si="9"/>
        <v>1045.0578448413921</v>
      </c>
      <c r="G86" s="132">
        <f t="shared" si="10"/>
        <v>121617.69529489272</v>
      </c>
    </row>
    <row r="87" spans="1:7" x14ac:dyDescent="0.25">
      <c r="A87" s="130">
        <f t="shared" si="11"/>
        <v>47635</v>
      </c>
      <c r="B87" s="131">
        <f t="shared" si="12"/>
        <v>71</v>
      </c>
      <c r="C87" s="132">
        <f t="shared" si="13"/>
        <v>121617.69529489272</v>
      </c>
      <c r="D87" s="133">
        <f t="shared" si="7"/>
        <v>587.81886059198212</v>
      </c>
      <c r="E87" s="133">
        <f t="shared" si="8"/>
        <v>457.23898424941012</v>
      </c>
      <c r="F87" s="133">
        <f t="shared" si="9"/>
        <v>1045.0578448413921</v>
      </c>
      <c r="G87" s="132">
        <f t="shared" si="10"/>
        <v>121160.45631064331</v>
      </c>
    </row>
    <row r="88" spans="1:7" x14ac:dyDescent="0.25">
      <c r="A88" s="130">
        <f t="shared" si="11"/>
        <v>47665</v>
      </c>
      <c r="B88" s="131">
        <f t="shared" si="12"/>
        <v>72</v>
      </c>
      <c r="C88" s="132">
        <f t="shared" si="13"/>
        <v>121160.45631064331</v>
      </c>
      <c r="D88" s="133">
        <f t="shared" si="7"/>
        <v>585.60887216811</v>
      </c>
      <c r="E88" s="133">
        <f t="shared" si="8"/>
        <v>459.4489726732823</v>
      </c>
      <c r="F88" s="133">
        <f t="shared" si="9"/>
        <v>1045.0578448413924</v>
      </c>
      <c r="G88" s="132">
        <f t="shared" si="10"/>
        <v>120701.00733797002</v>
      </c>
    </row>
    <row r="89" spans="1:7" x14ac:dyDescent="0.25">
      <c r="A89" s="130">
        <f t="shared" si="11"/>
        <v>47696</v>
      </c>
      <c r="B89" s="131">
        <f t="shared" si="12"/>
        <v>73</v>
      </c>
      <c r="C89" s="132">
        <f t="shared" si="13"/>
        <v>120701.00733797002</v>
      </c>
      <c r="D89" s="133">
        <f t="shared" si="7"/>
        <v>583.38820213352244</v>
      </c>
      <c r="E89" s="133">
        <f t="shared" si="8"/>
        <v>461.66964270786974</v>
      </c>
      <c r="F89" s="133">
        <f t="shared" si="9"/>
        <v>1045.0578448413921</v>
      </c>
      <c r="G89" s="132">
        <f t="shared" si="10"/>
        <v>120239.33769526215</v>
      </c>
    </row>
    <row r="90" spans="1:7" x14ac:dyDescent="0.25">
      <c r="A90" s="130">
        <f t="shared" si="11"/>
        <v>47727</v>
      </c>
      <c r="B90" s="131">
        <f t="shared" si="12"/>
        <v>74</v>
      </c>
      <c r="C90" s="132">
        <f t="shared" si="13"/>
        <v>120239.33769526215</v>
      </c>
      <c r="D90" s="133">
        <f t="shared" si="7"/>
        <v>581.15679886043438</v>
      </c>
      <c r="E90" s="133">
        <f t="shared" si="8"/>
        <v>463.9010459809578</v>
      </c>
      <c r="F90" s="133">
        <f t="shared" si="9"/>
        <v>1045.0578448413921</v>
      </c>
      <c r="G90" s="132">
        <f t="shared" si="10"/>
        <v>119775.4366492812</v>
      </c>
    </row>
    <row r="91" spans="1:7" x14ac:dyDescent="0.25">
      <c r="A91" s="130">
        <f t="shared" si="11"/>
        <v>47757</v>
      </c>
      <c r="B91" s="131">
        <f t="shared" si="12"/>
        <v>75</v>
      </c>
      <c r="C91" s="132">
        <f t="shared" si="13"/>
        <v>119775.4366492812</v>
      </c>
      <c r="D91" s="133">
        <f t="shared" si="7"/>
        <v>578.91461047152643</v>
      </c>
      <c r="E91" s="133">
        <f t="shared" si="8"/>
        <v>466.14323436986581</v>
      </c>
      <c r="F91" s="133">
        <f t="shared" si="9"/>
        <v>1045.0578448413921</v>
      </c>
      <c r="G91" s="132">
        <f t="shared" si="10"/>
        <v>119309.29341491133</v>
      </c>
    </row>
    <row r="92" spans="1:7" x14ac:dyDescent="0.25">
      <c r="A92" s="130">
        <f t="shared" si="11"/>
        <v>47788</v>
      </c>
      <c r="B92" s="131">
        <f t="shared" si="12"/>
        <v>76</v>
      </c>
      <c r="C92" s="132">
        <f t="shared" si="13"/>
        <v>119309.29341491133</v>
      </c>
      <c r="D92" s="133">
        <f t="shared" si="7"/>
        <v>576.6615848387388</v>
      </c>
      <c r="E92" s="133">
        <f t="shared" si="8"/>
        <v>468.39626000265343</v>
      </c>
      <c r="F92" s="133">
        <f t="shared" si="9"/>
        <v>1045.0578448413921</v>
      </c>
      <c r="G92" s="132">
        <f t="shared" si="10"/>
        <v>118840.89715490867</v>
      </c>
    </row>
    <row r="93" spans="1:7" x14ac:dyDescent="0.25">
      <c r="A93" s="130">
        <f t="shared" si="11"/>
        <v>47818</v>
      </c>
      <c r="B93" s="131">
        <f t="shared" si="12"/>
        <v>77</v>
      </c>
      <c r="C93" s="132">
        <f t="shared" si="13"/>
        <v>118840.89715490867</v>
      </c>
      <c r="D93" s="133">
        <f t="shared" si="7"/>
        <v>574.39766958205928</v>
      </c>
      <c r="E93" s="133">
        <f t="shared" si="8"/>
        <v>470.66017525933302</v>
      </c>
      <c r="F93" s="133">
        <f t="shared" si="9"/>
        <v>1045.0578448413924</v>
      </c>
      <c r="G93" s="132">
        <f t="shared" si="10"/>
        <v>118370.23697964934</v>
      </c>
    </row>
    <row r="94" spans="1:7" x14ac:dyDescent="0.25">
      <c r="A94" s="130">
        <f t="shared" si="11"/>
        <v>47849</v>
      </c>
      <c r="B94" s="131">
        <f t="shared" si="12"/>
        <v>78</v>
      </c>
      <c r="C94" s="132">
        <f t="shared" si="13"/>
        <v>118370.23697964934</v>
      </c>
      <c r="D94" s="133">
        <f t="shared" si="7"/>
        <v>572.12281206830585</v>
      </c>
      <c r="E94" s="133">
        <f t="shared" si="8"/>
        <v>472.93503277308645</v>
      </c>
      <c r="F94" s="133">
        <f t="shared" si="9"/>
        <v>1045.0578448413924</v>
      </c>
      <c r="G94" s="132">
        <f t="shared" si="10"/>
        <v>117897.30194687625</v>
      </c>
    </row>
    <row r="95" spans="1:7" x14ac:dyDescent="0.25">
      <c r="A95" s="130">
        <f t="shared" si="11"/>
        <v>47880</v>
      </c>
      <c r="B95" s="131">
        <f t="shared" si="12"/>
        <v>79</v>
      </c>
      <c r="C95" s="132">
        <f t="shared" si="13"/>
        <v>117897.30194687625</v>
      </c>
      <c r="D95" s="133">
        <f t="shared" si="7"/>
        <v>569.83695940990265</v>
      </c>
      <c r="E95" s="133">
        <f t="shared" si="8"/>
        <v>475.22088543148971</v>
      </c>
      <c r="F95" s="133">
        <f t="shared" si="9"/>
        <v>1045.0578448413924</v>
      </c>
      <c r="G95" s="132">
        <f t="shared" si="10"/>
        <v>117422.08106144475</v>
      </c>
    </row>
    <row r="96" spans="1:7" x14ac:dyDescent="0.25">
      <c r="A96" s="130">
        <f t="shared" si="11"/>
        <v>47908</v>
      </c>
      <c r="B96" s="131">
        <f t="shared" si="12"/>
        <v>80</v>
      </c>
      <c r="C96" s="132">
        <f t="shared" si="13"/>
        <v>117422.08106144475</v>
      </c>
      <c r="D96" s="133">
        <f t="shared" si="7"/>
        <v>567.54005846365044</v>
      </c>
      <c r="E96" s="133">
        <f t="shared" si="8"/>
        <v>477.51778637774186</v>
      </c>
      <c r="F96" s="133">
        <f t="shared" si="9"/>
        <v>1045.0578448413924</v>
      </c>
      <c r="G96" s="132">
        <f t="shared" si="10"/>
        <v>116944.56327506702</v>
      </c>
    </row>
    <row r="97" spans="1:7" x14ac:dyDescent="0.25">
      <c r="A97" s="130">
        <f t="shared" si="11"/>
        <v>47939</v>
      </c>
      <c r="B97" s="131">
        <f t="shared" si="12"/>
        <v>81</v>
      </c>
      <c r="C97" s="132">
        <f t="shared" si="13"/>
        <v>116944.56327506702</v>
      </c>
      <c r="D97" s="133">
        <f t="shared" si="7"/>
        <v>565.23205582949129</v>
      </c>
      <c r="E97" s="133">
        <f t="shared" si="8"/>
        <v>479.82578901190089</v>
      </c>
      <c r="F97" s="133">
        <f t="shared" si="9"/>
        <v>1045.0578448413921</v>
      </c>
      <c r="G97" s="132">
        <f t="shared" si="10"/>
        <v>116464.73748605512</v>
      </c>
    </row>
    <row r="98" spans="1:7" x14ac:dyDescent="0.25">
      <c r="A98" s="130">
        <f t="shared" si="11"/>
        <v>47969</v>
      </c>
      <c r="B98" s="131">
        <f t="shared" si="12"/>
        <v>82</v>
      </c>
      <c r="C98" s="132">
        <f t="shared" si="13"/>
        <v>116464.73748605512</v>
      </c>
      <c r="D98" s="133">
        <f t="shared" si="7"/>
        <v>562.9128978492671</v>
      </c>
      <c r="E98" s="133">
        <f t="shared" si="8"/>
        <v>482.14494699212514</v>
      </c>
      <c r="F98" s="133">
        <f t="shared" si="9"/>
        <v>1045.0578448413921</v>
      </c>
      <c r="G98" s="132">
        <f t="shared" si="10"/>
        <v>115982.592539063</v>
      </c>
    </row>
    <row r="99" spans="1:7" x14ac:dyDescent="0.25">
      <c r="A99" s="130">
        <f t="shared" si="11"/>
        <v>48000</v>
      </c>
      <c r="B99" s="131">
        <f t="shared" si="12"/>
        <v>83</v>
      </c>
      <c r="C99" s="132">
        <f t="shared" si="13"/>
        <v>115982.592539063</v>
      </c>
      <c r="D99" s="133">
        <f t="shared" si="7"/>
        <v>560.58253060547179</v>
      </c>
      <c r="E99" s="133">
        <f t="shared" si="8"/>
        <v>484.47531423592039</v>
      </c>
      <c r="F99" s="133">
        <f t="shared" si="9"/>
        <v>1045.0578448413921</v>
      </c>
      <c r="G99" s="132">
        <f t="shared" si="10"/>
        <v>115498.11722482707</v>
      </c>
    </row>
    <row r="100" spans="1:7" x14ac:dyDescent="0.25">
      <c r="A100" s="130">
        <f t="shared" si="11"/>
        <v>48030</v>
      </c>
      <c r="B100" s="131">
        <f t="shared" si="12"/>
        <v>84</v>
      </c>
      <c r="C100" s="132">
        <f t="shared" si="13"/>
        <v>115498.11722482707</v>
      </c>
      <c r="D100" s="133">
        <f t="shared" si="7"/>
        <v>558.24089991999813</v>
      </c>
      <c r="E100" s="133">
        <f t="shared" si="8"/>
        <v>486.81694492139405</v>
      </c>
      <c r="F100" s="133">
        <f t="shared" si="9"/>
        <v>1045.0578448413921</v>
      </c>
      <c r="G100" s="132">
        <f t="shared" si="10"/>
        <v>115011.30027990568</v>
      </c>
    </row>
    <row r="101" spans="1:7" x14ac:dyDescent="0.25">
      <c r="A101" s="130">
        <f t="shared" si="11"/>
        <v>48061</v>
      </c>
      <c r="B101" s="131">
        <f t="shared" si="12"/>
        <v>85</v>
      </c>
      <c r="C101" s="132">
        <f t="shared" si="13"/>
        <v>115011.30027990568</v>
      </c>
      <c r="D101" s="133">
        <f t="shared" si="7"/>
        <v>555.88795135287808</v>
      </c>
      <c r="E101" s="133">
        <f t="shared" si="8"/>
        <v>489.16989348851411</v>
      </c>
      <c r="F101" s="133">
        <f t="shared" si="9"/>
        <v>1045.0578448413921</v>
      </c>
      <c r="G101" s="132">
        <f t="shared" si="10"/>
        <v>114522.13038641716</v>
      </c>
    </row>
    <row r="102" spans="1:7" x14ac:dyDescent="0.25">
      <c r="A102" s="130">
        <f t="shared" si="11"/>
        <v>48092</v>
      </c>
      <c r="B102" s="131">
        <f t="shared" si="12"/>
        <v>86</v>
      </c>
      <c r="C102" s="132">
        <f t="shared" si="13"/>
        <v>114522.13038641716</v>
      </c>
      <c r="D102" s="133">
        <f t="shared" si="7"/>
        <v>553.523630201017</v>
      </c>
      <c r="E102" s="133">
        <f t="shared" si="8"/>
        <v>491.53421464037524</v>
      </c>
      <c r="F102" s="133">
        <f t="shared" si="9"/>
        <v>1045.0578448413921</v>
      </c>
      <c r="G102" s="132">
        <f t="shared" si="10"/>
        <v>114030.59617177679</v>
      </c>
    </row>
    <row r="103" spans="1:7" x14ac:dyDescent="0.25">
      <c r="A103" s="130">
        <f t="shared" si="11"/>
        <v>48122</v>
      </c>
      <c r="B103" s="131">
        <f t="shared" si="12"/>
        <v>87</v>
      </c>
      <c r="C103" s="132">
        <f t="shared" si="13"/>
        <v>114030.59617177679</v>
      </c>
      <c r="D103" s="133">
        <f t="shared" si="7"/>
        <v>551.14788149692197</v>
      </c>
      <c r="E103" s="133">
        <f t="shared" si="8"/>
        <v>493.90996334447033</v>
      </c>
      <c r="F103" s="133">
        <f t="shared" si="9"/>
        <v>1045.0578448413924</v>
      </c>
      <c r="G103" s="132">
        <f t="shared" si="10"/>
        <v>113536.68620843232</v>
      </c>
    </row>
    <row r="104" spans="1:7" x14ac:dyDescent="0.25">
      <c r="A104" s="130">
        <f t="shared" si="11"/>
        <v>48153</v>
      </c>
      <c r="B104" s="131">
        <f t="shared" si="12"/>
        <v>88</v>
      </c>
      <c r="C104" s="132">
        <f t="shared" si="13"/>
        <v>113536.68620843232</v>
      </c>
      <c r="D104" s="133">
        <f t="shared" si="7"/>
        <v>548.76065000742358</v>
      </c>
      <c r="E104" s="133">
        <f t="shared" si="8"/>
        <v>496.2971948339686</v>
      </c>
      <c r="F104" s="133">
        <f t="shared" si="9"/>
        <v>1045.0578448413921</v>
      </c>
      <c r="G104" s="132">
        <f t="shared" si="10"/>
        <v>113040.38901359835</v>
      </c>
    </row>
    <row r="105" spans="1:7" x14ac:dyDescent="0.25">
      <c r="A105" s="130">
        <f t="shared" si="11"/>
        <v>48183</v>
      </c>
      <c r="B105" s="131">
        <f t="shared" si="12"/>
        <v>89</v>
      </c>
      <c r="C105" s="132">
        <f t="shared" si="13"/>
        <v>113040.38901359835</v>
      </c>
      <c r="D105" s="133">
        <f t="shared" si="7"/>
        <v>546.36188023239276</v>
      </c>
      <c r="E105" s="133">
        <f t="shared" si="8"/>
        <v>498.69596460899947</v>
      </c>
      <c r="F105" s="133">
        <f t="shared" si="9"/>
        <v>1045.0578448413921</v>
      </c>
      <c r="G105" s="132">
        <f t="shared" si="10"/>
        <v>112541.69304898936</v>
      </c>
    </row>
    <row r="106" spans="1:7" x14ac:dyDescent="0.25">
      <c r="A106" s="130">
        <f t="shared" si="11"/>
        <v>48214</v>
      </c>
      <c r="B106" s="131">
        <f t="shared" si="12"/>
        <v>90</v>
      </c>
      <c r="C106" s="132">
        <f t="shared" si="13"/>
        <v>112541.69304898936</v>
      </c>
      <c r="D106" s="133">
        <f t="shared" si="7"/>
        <v>543.9515164034492</v>
      </c>
      <c r="E106" s="133">
        <f t="shared" si="8"/>
        <v>501.10632843794303</v>
      </c>
      <c r="F106" s="133">
        <f t="shared" si="9"/>
        <v>1045.0578448413921</v>
      </c>
      <c r="G106" s="132">
        <f t="shared" si="10"/>
        <v>112040.58672055141</v>
      </c>
    </row>
    <row r="107" spans="1:7" x14ac:dyDescent="0.25">
      <c r="A107" s="130">
        <f t="shared" si="11"/>
        <v>48245</v>
      </c>
      <c r="B107" s="131">
        <f t="shared" si="12"/>
        <v>91</v>
      </c>
      <c r="C107" s="132">
        <f t="shared" si="13"/>
        <v>112040.58672055141</v>
      </c>
      <c r="D107" s="133">
        <f t="shared" si="7"/>
        <v>541.52950248266586</v>
      </c>
      <c r="E107" s="133">
        <f t="shared" si="8"/>
        <v>503.52834235872643</v>
      </c>
      <c r="F107" s="133">
        <f t="shared" si="9"/>
        <v>1045.0578448413924</v>
      </c>
      <c r="G107" s="132">
        <f t="shared" si="10"/>
        <v>111537.05837819268</v>
      </c>
    </row>
    <row r="108" spans="1:7" x14ac:dyDescent="0.25">
      <c r="A108" s="130">
        <f t="shared" si="11"/>
        <v>48274</v>
      </c>
      <c r="B108" s="131">
        <f t="shared" si="12"/>
        <v>92</v>
      </c>
      <c r="C108" s="132">
        <f t="shared" si="13"/>
        <v>111537.05837819268</v>
      </c>
      <c r="D108" s="133">
        <f t="shared" si="7"/>
        <v>539.09578216126545</v>
      </c>
      <c r="E108" s="133">
        <f t="shared" si="8"/>
        <v>505.96206268012691</v>
      </c>
      <c r="F108" s="133">
        <f t="shared" si="9"/>
        <v>1045.0578448413924</v>
      </c>
      <c r="G108" s="132">
        <f t="shared" si="10"/>
        <v>111031.09631551255</v>
      </c>
    </row>
    <row r="109" spans="1:7" x14ac:dyDescent="0.25">
      <c r="A109" s="130">
        <f t="shared" si="11"/>
        <v>48305</v>
      </c>
      <c r="B109" s="131">
        <f t="shared" si="12"/>
        <v>93</v>
      </c>
      <c r="C109" s="132">
        <f t="shared" si="13"/>
        <v>111031.09631551255</v>
      </c>
      <c r="D109" s="133">
        <f t="shared" si="7"/>
        <v>536.65029885831143</v>
      </c>
      <c r="E109" s="133">
        <f t="shared" si="8"/>
        <v>508.40754598308087</v>
      </c>
      <c r="F109" s="133">
        <f t="shared" si="9"/>
        <v>1045.0578448413924</v>
      </c>
      <c r="G109" s="132">
        <f t="shared" si="10"/>
        <v>110522.68876952947</v>
      </c>
    </row>
    <row r="110" spans="1:7" x14ac:dyDescent="0.25">
      <c r="A110" s="130">
        <f t="shared" si="11"/>
        <v>48335</v>
      </c>
      <c r="B110" s="131">
        <f t="shared" si="12"/>
        <v>94</v>
      </c>
      <c r="C110" s="132">
        <f t="shared" si="13"/>
        <v>110522.68876952947</v>
      </c>
      <c r="D110" s="133">
        <f t="shared" si="7"/>
        <v>534.19299571939314</v>
      </c>
      <c r="E110" s="133">
        <f t="shared" si="8"/>
        <v>510.86484912199904</v>
      </c>
      <c r="F110" s="133">
        <f t="shared" si="9"/>
        <v>1045.0578448413921</v>
      </c>
      <c r="G110" s="132">
        <f t="shared" si="10"/>
        <v>110011.82392040748</v>
      </c>
    </row>
    <row r="111" spans="1:7" x14ac:dyDescent="0.25">
      <c r="A111" s="130">
        <f t="shared" si="11"/>
        <v>48366</v>
      </c>
      <c r="B111" s="131">
        <f t="shared" si="12"/>
        <v>95</v>
      </c>
      <c r="C111" s="132">
        <f t="shared" si="13"/>
        <v>110011.82392040748</v>
      </c>
      <c r="D111" s="133">
        <f t="shared" si="7"/>
        <v>531.72381561530358</v>
      </c>
      <c r="E111" s="133">
        <f t="shared" si="8"/>
        <v>513.33402922608866</v>
      </c>
      <c r="F111" s="133">
        <f t="shared" si="9"/>
        <v>1045.0578448413921</v>
      </c>
      <c r="G111" s="132">
        <f t="shared" si="10"/>
        <v>109498.48989118139</v>
      </c>
    </row>
    <row r="112" spans="1:7" x14ac:dyDescent="0.25">
      <c r="A112" s="130">
        <f t="shared" si="11"/>
        <v>48396</v>
      </c>
      <c r="B112" s="131">
        <f t="shared" si="12"/>
        <v>96</v>
      </c>
      <c r="C112" s="132">
        <f t="shared" si="13"/>
        <v>109498.48989118139</v>
      </c>
      <c r="D112" s="133">
        <f t="shared" si="7"/>
        <v>529.24270114071078</v>
      </c>
      <c r="E112" s="133">
        <f t="shared" si="8"/>
        <v>515.81514370068146</v>
      </c>
      <c r="F112" s="133">
        <f t="shared" si="9"/>
        <v>1045.0578448413921</v>
      </c>
      <c r="G112" s="132">
        <f t="shared" si="10"/>
        <v>108982.67474748072</v>
      </c>
    </row>
    <row r="113" spans="1:7" x14ac:dyDescent="0.25">
      <c r="A113" s="130">
        <f t="shared" si="11"/>
        <v>48427</v>
      </c>
      <c r="B113" s="131">
        <f t="shared" si="12"/>
        <v>97</v>
      </c>
      <c r="C113" s="132">
        <f t="shared" si="13"/>
        <v>108982.67474748072</v>
      </c>
      <c r="D113" s="133">
        <f t="shared" si="7"/>
        <v>526.74959461282413</v>
      </c>
      <c r="E113" s="133">
        <f t="shared" si="8"/>
        <v>518.30825022856823</v>
      </c>
      <c r="F113" s="133">
        <f t="shared" si="9"/>
        <v>1045.0578448413924</v>
      </c>
      <c r="G113" s="132">
        <f t="shared" si="10"/>
        <v>108464.36649725215</v>
      </c>
    </row>
    <row r="114" spans="1:7" x14ac:dyDescent="0.25">
      <c r="A114" s="130">
        <f t="shared" si="11"/>
        <v>48458</v>
      </c>
      <c r="B114" s="131">
        <f t="shared" si="12"/>
        <v>98</v>
      </c>
      <c r="C114" s="132">
        <f t="shared" si="13"/>
        <v>108464.36649725215</v>
      </c>
      <c r="D114" s="133">
        <f t="shared" si="7"/>
        <v>524.24443807005275</v>
      </c>
      <c r="E114" s="133">
        <f t="shared" si="8"/>
        <v>520.81340677133949</v>
      </c>
      <c r="F114" s="133">
        <f t="shared" si="9"/>
        <v>1045.0578448413921</v>
      </c>
      <c r="G114" s="132">
        <f t="shared" si="10"/>
        <v>107943.55309048081</v>
      </c>
    </row>
    <row r="115" spans="1:7" x14ac:dyDescent="0.25">
      <c r="A115" s="130">
        <f t="shared" si="11"/>
        <v>48488</v>
      </c>
      <c r="B115" s="131">
        <f t="shared" si="12"/>
        <v>99</v>
      </c>
      <c r="C115" s="132">
        <f t="shared" si="13"/>
        <v>107943.55309048081</v>
      </c>
      <c r="D115" s="133">
        <f t="shared" si="7"/>
        <v>521.72717327065789</v>
      </c>
      <c r="E115" s="133">
        <f t="shared" si="8"/>
        <v>523.33067157073435</v>
      </c>
      <c r="F115" s="133">
        <f t="shared" si="9"/>
        <v>1045.0578448413921</v>
      </c>
      <c r="G115" s="132">
        <f t="shared" si="10"/>
        <v>107420.22241891008</v>
      </c>
    </row>
    <row r="116" spans="1:7" x14ac:dyDescent="0.25">
      <c r="A116" s="130">
        <f t="shared" si="11"/>
        <v>48519</v>
      </c>
      <c r="B116" s="131">
        <f t="shared" si="12"/>
        <v>100</v>
      </c>
      <c r="C116" s="132">
        <f t="shared" si="13"/>
        <v>107420.22241891008</v>
      </c>
      <c r="D116" s="133">
        <f t="shared" si="7"/>
        <v>519.19774169139941</v>
      </c>
      <c r="E116" s="133">
        <f t="shared" si="8"/>
        <v>525.86010314999282</v>
      </c>
      <c r="F116" s="133">
        <f t="shared" si="9"/>
        <v>1045.0578448413921</v>
      </c>
      <c r="G116" s="132">
        <f t="shared" si="10"/>
        <v>106894.3623157601</v>
      </c>
    </row>
    <row r="117" spans="1:7" x14ac:dyDescent="0.25">
      <c r="A117" s="130">
        <f t="shared" si="11"/>
        <v>48549</v>
      </c>
      <c r="B117" s="131">
        <f t="shared" si="12"/>
        <v>101</v>
      </c>
      <c r="C117" s="132">
        <f t="shared" si="13"/>
        <v>106894.3623157601</v>
      </c>
      <c r="D117" s="133">
        <f t="shared" si="7"/>
        <v>516.65608452617437</v>
      </c>
      <c r="E117" s="133">
        <f t="shared" si="8"/>
        <v>528.40176031521787</v>
      </c>
      <c r="F117" s="133">
        <f t="shared" si="9"/>
        <v>1045.0578448413921</v>
      </c>
      <c r="G117" s="132">
        <f t="shared" si="10"/>
        <v>106365.96055544488</v>
      </c>
    </row>
    <row r="118" spans="1:7" x14ac:dyDescent="0.25">
      <c r="A118" s="130">
        <f t="shared" si="11"/>
        <v>48580</v>
      </c>
      <c r="B118" s="131">
        <f t="shared" si="12"/>
        <v>102</v>
      </c>
      <c r="C118" s="132">
        <f t="shared" si="13"/>
        <v>106365.96055544488</v>
      </c>
      <c r="D118" s="133">
        <f t="shared" si="7"/>
        <v>514.10214268465086</v>
      </c>
      <c r="E118" s="133">
        <f t="shared" si="8"/>
        <v>530.95570215674138</v>
      </c>
      <c r="F118" s="133">
        <f t="shared" si="9"/>
        <v>1045.0578448413921</v>
      </c>
      <c r="G118" s="132">
        <f t="shared" si="10"/>
        <v>105835.00485328813</v>
      </c>
    </row>
    <row r="119" spans="1:7" x14ac:dyDescent="0.25">
      <c r="A119" s="130">
        <f t="shared" si="11"/>
        <v>48611</v>
      </c>
      <c r="B119" s="131">
        <f t="shared" si="12"/>
        <v>103</v>
      </c>
      <c r="C119" s="132">
        <f t="shared" si="13"/>
        <v>105835.00485328813</v>
      </c>
      <c r="D119" s="133">
        <f t="shared" si="7"/>
        <v>511.53585679089326</v>
      </c>
      <c r="E119" s="133">
        <f t="shared" si="8"/>
        <v>533.52198805049898</v>
      </c>
      <c r="F119" s="133">
        <f t="shared" si="9"/>
        <v>1045.0578448413921</v>
      </c>
      <c r="G119" s="132">
        <f t="shared" si="10"/>
        <v>105301.48286523763</v>
      </c>
    </row>
    <row r="120" spans="1:7" x14ac:dyDescent="0.25">
      <c r="A120" s="130">
        <f t="shared" si="11"/>
        <v>48639</v>
      </c>
      <c r="B120" s="131">
        <f t="shared" si="12"/>
        <v>104</v>
      </c>
      <c r="C120" s="132">
        <f t="shared" si="13"/>
        <v>105301.48286523763</v>
      </c>
      <c r="D120" s="133">
        <f t="shared" si="7"/>
        <v>508.95716718198258</v>
      </c>
      <c r="E120" s="133">
        <f t="shared" si="8"/>
        <v>536.10067765940971</v>
      </c>
      <c r="F120" s="133">
        <f t="shared" si="9"/>
        <v>1045.0578448413924</v>
      </c>
      <c r="G120" s="132">
        <f t="shared" si="10"/>
        <v>104765.38218757822</v>
      </c>
    </row>
    <row r="121" spans="1:7" x14ac:dyDescent="0.25">
      <c r="A121" s="130">
        <f t="shared" si="11"/>
        <v>48670</v>
      </c>
      <c r="B121" s="131">
        <f t="shared" si="12"/>
        <v>105</v>
      </c>
      <c r="C121" s="132">
        <f t="shared" si="13"/>
        <v>104765.38218757822</v>
      </c>
      <c r="D121" s="133">
        <f t="shared" si="7"/>
        <v>506.36601390662878</v>
      </c>
      <c r="E121" s="133">
        <f t="shared" si="8"/>
        <v>538.69183093476352</v>
      </c>
      <c r="F121" s="133">
        <f t="shared" si="9"/>
        <v>1045.0578448413924</v>
      </c>
      <c r="G121" s="132">
        <f t="shared" si="10"/>
        <v>104226.69035664345</v>
      </c>
    </row>
    <row r="122" spans="1:7" x14ac:dyDescent="0.25">
      <c r="A122" s="130">
        <f t="shared" si="11"/>
        <v>48700</v>
      </c>
      <c r="B122" s="131">
        <f t="shared" si="12"/>
        <v>106</v>
      </c>
      <c r="C122" s="132">
        <f t="shared" si="13"/>
        <v>104226.69035664345</v>
      </c>
      <c r="D122" s="133">
        <f t="shared" si="7"/>
        <v>503.76233672377742</v>
      </c>
      <c r="E122" s="133">
        <f t="shared" si="8"/>
        <v>541.29550811761487</v>
      </c>
      <c r="F122" s="133">
        <f t="shared" si="9"/>
        <v>1045.0578448413924</v>
      </c>
      <c r="G122" s="132">
        <f t="shared" si="10"/>
        <v>103685.39484852583</v>
      </c>
    </row>
    <row r="123" spans="1:7" x14ac:dyDescent="0.25">
      <c r="A123" s="130">
        <f t="shared" si="11"/>
        <v>48731</v>
      </c>
      <c r="B123" s="131">
        <f t="shared" si="12"/>
        <v>107</v>
      </c>
      <c r="C123" s="132">
        <f t="shared" si="13"/>
        <v>103685.39484852583</v>
      </c>
      <c r="D123" s="133">
        <f t="shared" si="7"/>
        <v>501.14607510120874</v>
      </c>
      <c r="E123" s="133">
        <f t="shared" si="8"/>
        <v>543.91176974018333</v>
      </c>
      <c r="F123" s="133">
        <f t="shared" si="9"/>
        <v>1045.0578448413921</v>
      </c>
      <c r="G123" s="132">
        <f t="shared" si="10"/>
        <v>103141.48307878565</v>
      </c>
    </row>
    <row r="124" spans="1:7" x14ac:dyDescent="0.25">
      <c r="A124" s="130">
        <f t="shared" si="11"/>
        <v>48761</v>
      </c>
      <c r="B124" s="131">
        <f t="shared" si="12"/>
        <v>108</v>
      </c>
      <c r="C124" s="132">
        <f t="shared" si="13"/>
        <v>103141.48307878565</v>
      </c>
      <c r="D124" s="133">
        <f t="shared" si="7"/>
        <v>498.51716821413129</v>
      </c>
      <c r="E124" s="133">
        <f t="shared" si="8"/>
        <v>546.54067662726095</v>
      </c>
      <c r="F124" s="133">
        <f t="shared" si="9"/>
        <v>1045.0578448413921</v>
      </c>
      <c r="G124" s="132">
        <f t="shared" si="10"/>
        <v>102594.94240215838</v>
      </c>
    </row>
    <row r="125" spans="1:7" x14ac:dyDescent="0.25">
      <c r="A125" s="130">
        <f t="shared" si="11"/>
        <v>48792</v>
      </c>
      <c r="B125" s="131">
        <f t="shared" si="12"/>
        <v>109</v>
      </c>
      <c r="C125" s="132">
        <f t="shared" si="13"/>
        <v>102594.94240215838</v>
      </c>
      <c r="D125" s="133">
        <f t="shared" si="7"/>
        <v>495.87555494376619</v>
      </c>
      <c r="E125" s="133">
        <f t="shared" si="8"/>
        <v>549.18228989762599</v>
      </c>
      <c r="F125" s="133">
        <f t="shared" si="9"/>
        <v>1045.0578448413921</v>
      </c>
      <c r="G125" s="132">
        <f t="shared" si="10"/>
        <v>102045.76011226076</v>
      </c>
    </row>
    <row r="126" spans="1:7" x14ac:dyDescent="0.25">
      <c r="A126" s="130">
        <f t="shared" si="11"/>
        <v>48823</v>
      </c>
      <c r="B126" s="131">
        <f t="shared" si="12"/>
        <v>110</v>
      </c>
      <c r="C126" s="132">
        <f t="shared" si="13"/>
        <v>102045.76011226076</v>
      </c>
      <c r="D126" s="133">
        <f t="shared" si="7"/>
        <v>493.22117387592766</v>
      </c>
      <c r="E126" s="133">
        <f t="shared" si="8"/>
        <v>551.83667096546446</v>
      </c>
      <c r="F126" s="133">
        <f t="shared" si="9"/>
        <v>1045.0578448413921</v>
      </c>
      <c r="G126" s="132">
        <f t="shared" si="10"/>
        <v>101493.92344129529</v>
      </c>
    </row>
    <row r="127" spans="1:7" x14ac:dyDescent="0.25">
      <c r="A127" s="130">
        <f t="shared" si="11"/>
        <v>48853</v>
      </c>
      <c r="B127" s="131">
        <f t="shared" si="12"/>
        <v>111</v>
      </c>
      <c r="C127" s="132">
        <f t="shared" si="13"/>
        <v>101493.92344129529</v>
      </c>
      <c r="D127" s="133">
        <f t="shared" si="7"/>
        <v>490.55396329959473</v>
      </c>
      <c r="E127" s="133">
        <f t="shared" si="8"/>
        <v>554.50388154179757</v>
      </c>
      <c r="F127" s="133">
        <f t="shared" si="9"/>
        <v>1045.0578448413924</v>
      </c>
      <c r="G127" s="132">
        <f t="shared" si="10"/>
        <v>100939.4195597535</v>
      </c>
    </row>
    <row r="128" spans="1:7" x14ac:dyDescent="0.25">
      <c r="A128" s="130">
        <f t="shared" si="11"/>
        <v>48884</v>
      </c>
      <c r="B128" s="131">
        <f t="shared" si="12"/>
        <v>112</v>
      </c>
      <c r="C128" s="132">
        <f t="shared" si="13"/>
        <v>100939.4195597535</v>
      </c>
      <c r="D128" s="133">
        <f t="shared" si="7"/>
        <v>487.87386120547592</v>
      </c>
      <c r="E128" s="133">
        <f t="shared" si="8"/>
        <v>557.18398363591632</v>
      </c>
      <c r="F128" s="133">
        <f t="shared" si="9"/>
        <v>1045.0578448413921</v>
      </c>
      <c r="G128" s="132">
        <f t="shared" si="10"/>
        <v>100382.23557611759</v>
      </c>
    </row>
    <row r="129" spans="1:7" x14ac:dyDescent="0.25">
      <c r="A129" s="130">
        <f t="shared" si="11"/>
        <v>48914</v>
      </c>
      <c r="B129" s="131">
        <f t="shared" si="12"/>
        <v>113</v>
      </c>
      <c r="C129" s="132">
        <f t="shared" si="13"/>
        <v>100382.23557611759</v>
      </c>
      <c r="D129" s="133">
        <f t="shared" si="7"/>
        <v>485.18080528456898</v>
      </c>
      <c r="E129" s="133">
        <f t="shared" si="8"/>
        <v>559.87703955682321</v>
      </c>
      <c r="F129" s="133">
        <f t="shared" si="9"/>
        <v>1045.0578448413921</v>
      </c>
      <c r="G129" s="132">
        <f t="shared" si="10"/>
        <v>99822.358536560758</v>
      </c>
    </row>
    <row r="130" spans="1:7" x14ac:dyDescent="0.25">
      <c r="A130" s="130">
        <f t="shared" si="11"/>
        <v>48945</v>
      </c>
      <c r="B130" s="131">
        <f t="shared" si="12"/>
        <v>114</v>
      </c>
      <c r="C130" s="132">
        <f t="shared" si="13"/>
        <v>99822.358536560758</v>
      </c>
      <c r="D130" s="133">
        <f t="shared" si="7"/>
        <v>482.474732926711</v>
      </c>
      <c r="E130" s="133">
        <f t="shared" si="8"/>
        <v>562.58311191468124</v>
      </c>
      <c r="F130" s="133">
        <f t="shared" si="9"/>
        <v>1045.0578448413921</v>
      </c>
      <c r="G130" s="132">
        <f t="shared" si="10"/>
        <v>99259.775424646083</v>
      </c>
    </row>
    <row r="131" spans="1:7" x14ac:dyDescent="0.25">
      <c r="A131" s="130">
        <f t="shared" si="11"/>
        <v>48976</v>
      </c>
      <c r="B131" s="131">
        <f t="shared" si="12"/>
        <v>115</v>
      </c>
      <c r="C131" s="132">
        <f t="shared" si="13"/>
        <v>99259.775424646083</v>
      </c>
      <c r="D131" s="133">
        <f t="shared" si="7"/>
        <v>479.75558121912331</v>
      </c>
      <c r="E131" s="133">
        <f t="shared" si="8"/>
        <v>565.30226362226892</v>
      </c>
      <c r="F131" s="133">
        <f t="shared" si="9"/>
        <v>1045.0578448413921</v>
      </c>
      <c r="G131" s="132">
        <f t="shared" si="10"/>
        <v>98694.473161023809</v>
      </c>
    </row>
    <row r="132" spans="1:7" x14ac:dyDescent="0.25">
      <c r="A132" s="130">
        <f t="shared" si="11"/>
        <v>49004</v>
      </c>
      <c r="B132" s="131">
        <f t="shared" si="12"/>
        <v>116</v>
      </c>
      <c r="C132" s="132">
        <f t="shared" si="13"/>
        <v>98694.473161023809</v>
      </c>
      <c r="D132" s="133">
        <f t="shared" si="7"/>
        <v>477.02328694494906</v>
      </c>
      <c r="E132" s="133">
        <f t="shared" si="8"/>
        <v>568.03455789644318</v>
      </c>
      <c r="F132" s="133">
        <f t="shared" si="9"/>
        <v>1045.0578448413921</v>
      </c>
      <c r="G132" s="132">
        <f t="shared" si="10"/>
        <v>98126.438603127361</v>
      </c>
    </row>
    <row r="133" spans="1:7" x14ac:dyDescent="0.25">
      <c r="A133" s="130">
        <f t="shared" si="11"/>
        <v>49035</v>
      </c>
      <c r="B133" s="131">
        <f t="shared" si="12"/>
        <v>117</v>
      </c>
      <c r="C133" s="132">
        <f t="shared" si="13"/>
        <v>98126.438603127361</v>
      </c>
      <c r="D133" s="133">
        <f t="shared" si="7"/>
        <v>474.27778658178289</v>
      </c>
      <c r="E133" s="133">
        <f t="shared" si="8"/>
        <v>570.78005825960929</v>
      </c>
      <c r="F133" s="133">
        <f t="shared" si="9"/>
        <v>1045.0578448413921</v>
      </c>
      <c r="G133" s="132">
        <f t="shared" si="10"/>
        <v>97555.658544867751</v>
      </c>
    </row>
    <row r="134" spans="1:7" x14ac:dyDescent="0.25">
      <c r="A134" s="130">
        <f t="shared" si="11"/>
        <v>49065</v>
      </c>
      <c r="B134" s="131">
        <f t="shared" si="12"/>
        <v>118</v>
      </c>
      <c r="C134" s="132">
        <f t="shared" si="13"/>
        <v>97555.658544867751</v>
      </c>
      <c r="D134" s="133">
        <f t="shared" si="7"/>
        <v>471.51901630019483</v>
      </c>
      <c r="E134" s="133">
        <f t="shared" si="8"/>
        <v>573.5388285411974</v>
      </c>
      <c r="F134" s="133">
        <f t="shared" si="9"/>
        <v>1045.0578448413921</v>
      </c>
      <c r="G134" s="132">
        <f t="shared" si="10"/>
        <v>96982.119716326546</v>
      </c>
    </row>
    <row r="135" spans="1:7" x14ac:dyDescent="0.25">
      <c r="A135" s="130">
        <f t="shared" si="11"/>
        <v>49096</v>
      </c>
      <c r="B135" s="131">
        <f t="shared" si="12"/>
        <v>119</v>
      </c>
      <c r="C135" s="132">
        <f t="shared" si="13"/>
        <v>96982.119716326546</v>
      </c>
      <c r="D135" s="133">
        <f t="shared" si="7"/>
        <v>468.74691196224569</v>
      </c>
      <c r="E135" s="133">
        <f t="shared" si="8"/>
        <v>576.31093287914655</v>
      </c>
      <c r="F135" s="133">
        <f t="shared" si="9"/>
        <v>1045.0578448413921</v>
      </c>
      <c r="G135" s="132">
        <f t="shared" si="10"/>
        <v>96405.808783447399</v>
      </c>
    </row>
    <row r="136" spans="1:7" x14ac:dyDescent="0.25">
      <c r="A136" s="130">
        <f t="shared" si="11"/>
        <v>49126</v>
      </c>
      <c r="B136" s="131">
        <f t="shared" si="12"/>
        <v>120</v>
      </c>
      <c r="C136" s="132">
        <f t="shared" si="13"/>
        <v>96405.808783447399</v>
      </c>
      <c r="D136" s="133">
        <f t="shared" si="7"/>
        <v>465.96140911999652</v>
      </c>
      <c r="E136" s="133">
        <f t="shared" si="8"/>
        <v>579.09643572139578</v>
      </c>
      <c r="F136" s="133">
        <f t="shared" si="9"/>
        <v>1045.0578448413924</v>
      </c>
      <c r="G136" s="132">
        <f t="shared" si="10"/>
        <v>95826.712347726003</v>
      </c>
    </row>
    <row r="137" spans="1:7" x14ac:dyDescent="0.25">
      <c r="A137" s="130">
        <f t="shared" si="11"/>
        <v>49157</v>
      </c>
      <c r="B137" s="131">
        <f t="shared" si="12"/>
        <v>121</v>
      </c>
      <c r="C137" s="132">
        <f t="shared" si="13"/>
        <v>95826.712347726003</v>
      </c>
      <c r="D137" s="133">
        <f t="shared" si="7"/>
        <v>463.16244301400974</v>
      </c>
      <c r="E137" s="133">
        <f t="shared" si="8"/>
        <v>581.89540182738244</v>
      </c>
      <c r="F137" s="133">
        <f t="shared" si="9"/>
        <v>1045.0578448413921</v>
      </c>
      <c r="G137" s="132">
        <f t="shared" si="10"/>
        <v>95244.816945898623</v>
      </c>
    </row>
    <row r="138" spans="1:7" x14ac:dyDescent="0.25">
      <c r="A138" s="130">
        <f t="shared" si="11"/>
        <v>49188</v>
      </c>
      <c r="B138" s="131">
        <f t="shared" si="12"/>
        <v>122</v>
      </c>
      <c r="C138" s="132">
        <f t="shared" si="13"/>
        <v>95244.816945898623</v>
      </c>
      <c r="D138" s="133">
        <f t="shared" si="7"/>
        <v>460.34994857184398</v>
      </c>
      <c r="E138" s="133">
        <f t="shared" si="8"/>
        <v>584.7078962695482</v>
      </c>
      <c r="F138" s="133">
        <f t="shared" si="9"/>
        <v>1045.0578448413921</v>
      </c>
      <c r="G138" s="132">
        <f t="shared" si="10"/>
        <v>94660.109049629071</v>
      </c>
    </row>
    <row r="139" spans="1:7" x14ac:dyDescent="0.25">
      <c r="A139" s="130">
        <f t="shared" si="11"/>
        <v>49218</v>
      </c>
      <c r="B139" s="131">
        <f t="shared" si="12"/>
        <v>123</v>
      </c>
      <c r="C139" s="132">
        <f t="shared" si="13"/>
        <v>94660.109049629071</v>
      </c>
      <c r="D139" s="133">
        <f t="shared" si="7"/>
        <v>457.5238604065413</v>
      </c>
      <c r="E139" s="133">
        <f t="shared" si="8"/>
        <v>587.53398443485094</v>
      </c>
      <c r="F139" s="133">
        <f t="shared" si="9"/>
        <v>1045.0578448413921</v>
      </c>
      <c r="G139" s="132">
        <f t="shared" si="10"/>
        <v>94072.575065194222</v>
      </c>
    </row>
    <row r="140" spans="1:7" x14ac:dyDescent="0.25">
      <c r="A140" s="130">
        <f t="shared" si="11"/>
        <v>49249</v>
      </c>
      <c r="B140" s="131">
        <f t="shared" si="12"/>
        <v>124</v>
      </c>
      <c r="C140" s="132">
        <f t="shared" si="13"/>
        <v>94072.575065194222</v>
      </c>
      <c r="D140" s="133">
        <f t="shared" si="7"/>
        <v>454.68411281510618</v>
      </c>
      <c r="E140" s="133">
        <f t="shared" si="8"/>
        <v>590.37373202628612</v>
      </c>
      <c r="F140" s="133">
        <f t="shared" si="9"/>
        <v>1045.0578448413924</v>
      </c>
      <c r="G140" s="132">
        <f t="shared" si="10"/>
        <v>93482.201333167934</v>
      </c>
    </row>
    <row r="141" spans="1:7" x14ac:dyDescent="0.25">
      <c r="A141" s="130">
        <f t="shared" si="11"/>
        <v>49279</v>
      </c>
      <c r="B141" s="131">
        <f t="shared" si="12"/>
        <v>125</v>
      </c>
      <c r="C141" s="132">
        <f t="shared" si="13"/>
        <v>93482.201333167934</v>
      </c>
      <c r="D141" s="133">
        <f t="shared" si="7"/>
        <v>451.83063977697913</v>
      </c>
      <c r="E141" s="133">
        <f t="shared" si="8"/>
        <v>593.22720506441317</v>
      </c>
      <c r="F141" s="133">
        <f t="shared" si="9"/>
        <v>1045.0578448413924</v>
      </c>
      <c r="G141" s="132">
        <f t="shared" si="10"/>
        <v>92888.974128103524</v>
      </c>
    </row>
    <row r="142" spans="1:7" x14ac:dyDescent="0.25">
      <c r="A142" s="130">
        <f t="shared" si="11"/>
        <v>49310</v>
      </c>
      <c r="B142" s="131">
        <f t="shared" si="12"/>
        <v>126</v>
      </c>
      <c r="C142" s="132">
        <f t="shared" si="13"/>
        <v>92888.974128103524</v>
      </c>
      <c r="D142" s="133">
        <f t="shared" si="7"/>
        <v>448.96337495250117</v>
      </c>
      <c r="E142" s="133">
        <f t="shared" si="8"/>
        <v>596.09446988889113</v>
      </c>
      <c r="F142" s="133">
        <f t="shared" si="9"/>
        <v>1045.0578448413924</v>
      </c>
      <c r="G142" s="132">
        <f t="shared" si="10"/>
        <v>92292.879658214631</v>
      </c>
    </row>
    <row r="143" spans="1:7" x14ac:dyDescent="0.25">
      <c r="A143" s="130">
        <f t="shared" si="11"/>
        <v>49341</v>
      </c>
      <c r="B143" s="131">
        <f t="shared" si="12"/>
        <v>127</v>
      </c>
      <c r="C143" s="132">
        <f t="shared" si="13"/>
        <v>92292.879658214631</v>
      </c>
      <c r="D143" s="133">
        <f t="shared" si="7"/>
        <v>446.08225168137142</v>
      </c>
      <c r="E143" s="133">
        <f t="shared" si="8"/>
        <v>598.97559316002082</v>
      </c>
      <c r="F143" s="133">
        <f t="shared" si="9"/>
        <v>1045.0578448413921</v>
      </c>
      <c r="G143" s="132">
        <f t="shared" si="10"/>
        <v>91693.904065054609</v>
      </c>
    </row>
    <row r="144" spans="1:7" x14ac:dyDescent="0.25">
      <c r="A144" s="130">
        <f t="shared" si="11"/>
        <v>49369</v>
      </c>
      <c r="B144" s="131">
        <f t="shared" si="12"/>
        <v>128</v>
      </c>
      <c r="C144" s="132">
        <f t="shared" si="13"/>
        <v>91693.904065054609</v>
      </c>
      <c r="D144" s="133">
        <f t="shared" si="7"/>
        <v>443.18720298109798</v>
      </c>
      <c r="E144" s="133">
        <f t="shared" si="8"/>
        <v>601.87064186029431</v>
      </c>
      <c r="F144" s="133">
        <f t="shared" si="9"/>
        <v>1045.0578448413924</v>
      </c>
      <c r="G144" s="132">
        <f t="shared" si="10"/>
        <v>91092.033423194312</v>
      </c>
    </row>
    <row r="145" spans="1:7" x14ac:dyDescent="0.25">
      <c r="A145" s="130">
        <f t="shared" si="11"/>
        <v>49400</v>
      </c>
      <c r="B145" s="131">
        <f t="shared" si="12"/>
        <v>129</v>
      </c>
      <c r="C145" s="132">
        <f t="shared" si="13"/>
        <v>91092.033423194312</v>
      </c>
      <c r="D145" s="133">
        <f t="shared" si="7"/>
        <v>440.27816154543996</v>
      </c>
      <c r="E145" s="133">
        <f t="shared" si="8"/>
        <v>604.77968329595228</v>
      </c>
      <c r="F145" s="133">
        <f t="shared" si="9"/>
        <v>1045.0578448413921</v>
      </c>
      <c r="G145" s="132">
        <f t="shared" si="10"/>
        <v>90487.253739898355</v>
      </c>
    </row>
    <row r="146" spans="1:7" x14ac:dyDescent="0.25">
      <c r="A146" s="130">
        <f t="shared" si="11"/>
        <v>49430</v>
      </c>
      <c r="B146" s="131">
        <f t="shared" si="12"/>
        <v>130</v>
      </c>
      <c r="C146" s="132">
        <f t="shared" si="13"/>
        <v>90487.253739898355</v>
      </c>
      <c r="D146" s="133">
        <f t="shared" ref="D146:D209" si="14">IF(B146="","",IPMT($E$13/12,B146,$E$7,-$E$11,$E$12,0))</f>
        <v>437.35505974284285</v>
      </c>
      <c r="E146" s="133">
        <f t="shared" ref="E146:E209" si="15">IF(B146="","",PPMT($E$13/12,B146,$E$7,-$E$11,$E$12,0))</f>
        <v>607.70278509854938</v>
      </c>
      <c r="F146" s="133">
        <f t="shared" ref="F146:F209" si="16">IF(B146="","",SUM(D146:E146))</f>
        <v>1045.0578448413921</v>
      </c>
      <c r="G146" s="132">
        <f t="shared" ref="G146:G209" si="17">IF(B146="","",SUM(C146)-SUM(E146))</f>
        <v>89879.550954799808</v>
      </c>
    </row>
    <row r="147" spans="1:7" x14ac:dyDescent="0.25">
      <c r="A147" s="130">
        <f t="shared" ref="A147:A210" si="18">IF(B147="","",EDATE(A146,1))</f>
        <v>49461</v>
      </c>
      <c r="B147" s="131">
        <f t="shared" ref="B147:B210" si="19">IF(B146="","",IF(SUM(B146)+1&lt;=$E$7,SUM(B146)+1,""))</f>
        <v>131</v>
      </c>
      <c r="C147" s="132">
        <f t="shared" ref="C147:C210" si="20">IF(B147="","",G146)</f>
        <v>89879.550954799808</v>
      </c>
      <c r="D147" s="133">
        <f t="shared" si="14"/>
        <v>434.41782961486649</v>
      </c>
      <c r="E147" s="133">
        <f t="shared" si="15"/>
        <v>610.64001522652563</v>
      </c>
      <c r="F147" s="133">
        <f t="shared" si="16"/>
        <v>1045.0578448413921</v>
      </c>
      <c r="G147" s="132">
        <f t="shared" si="17"/>
        <v>89268.910939573281</v>
      </c>
    </row>
    <row r="148" spans="1:7" x14ac:dyDescent="0.25">
      <c r="A148" s="130">
        <f t="shared" si="18"/>
        <v>49491</v>
      </c>
      <c r="B148" s="131">
        <f t="shared" si="19"/>
        <v>132</v>
      </c>
      <c r="C148" s="132">
        <f t="shared" si="20"/>
        <v>89268.910939573281</v>
      </c>
      <c r="D148" s="133">
        <f t="shared" si="14"/>
        <v>431.46640287460497</v>
      </c>
      <c r="E148" s="133">
        <f t="shared" si="15"/>
        <v>613.59144196678733</v>
      </c>
      <c r="F148" s="133">
        <f t="shared" si="16"/>
        <v>1045.0578448413924</v>
      </c>
      <c r="G148" s="132">
        <f t="shared" si="17"/>
        <v>88655.319497606499</v>
      </c>
    </row>
    <row r="149" spans="1:7" x14ac:dyDescent="0.25">
      <c r="A149" s="130">
        <f t="shared" si="18"/>
        <v>49522</v>
      </c>
      <c r="B149" s="131">
        <f t="shared" si="19"/>
        <v>133</v>
      </c>
      <c r="C149" s="132">
        <f t="shared" si="20"/>
        <v>88655.319497606499</v>
      </c>
      <c r="D149" s="133">
        <f t="shared" si="14"/>
        <v>428.5007109050988</v>
      </c>
      <c r="E149" s="133">
        <f t="shared" si="15"/>
        <v>616.55713393629344</v>
      </c>
      <c r="F149" s="133">
        <f t="shared" si="16"/>
        <v>1045.0578448413921</v>
      </c>
      <c r="G149" s="132">
        <f t="shared" si="17"/>
        <v>88038.762363670205</v>
      </c>
    </row>
    <row r="150" spans="1:7" x14ac:dyDescent="0.25">
      <c r="A150" s="130">
        <f t="shared" si="18"/>
        <v>49553</v>
      </c>
      <c r="B150" s="131">
        <f t="shared" si="19"/>
        <v>134</v>
      </c>
      <c r="C150" s="132">
        <f t="shared" si="20"/>
        <v>88038.762363670205</v>
      </c>
      <c r="D150" s="133">
        <f t="shared" si="14"/>
        <v>425.52068475774013</v>
      </c>
      <c r="E150" s="133">
        <f t="shared" si="15"/>
        <v>619.53716008365222</v>
      </c>
      <c r="F150" s="133">
        <f t="shared" si="16"/>
        <v>1045.0578448413924</v>
      </c>
      <c r="G150" s="132">
        <f t="shared" si="17"/>
        <v>87419.225203586553</v>
      </c>
    </row>
    <row r="151" spans="1:7" x14ac:dyDescent="0.25">
      <c r="A151" s="130">
        <f t="shared" si="18"/>
        <v>49583</v>
      </c>
      <c r="B151" s="131">
        <f t="shared" si="19"/>
        <v>135</v>
      </c>
      <c r="C151" s="132">
        <f t="shared" si="20"/>
        <v>87419.225203586553</v>
      </c>
      <c r="D151" s="133">
        <f t="shared" si="14"/>
        <v>422.52625515066916</v>
      </c>
      <c r="E151" s="133">
        <f t="shared" si="15"/>
        <v>622.53158969072308</v>
      </c>
      <c r="F151" s="133">
        <f t="shared" si="16"/>
        <v>1045.0578448413921</v>
      </c>
      <c r="G151" s="132">
        <f t="shared" si="17"/>
        <v>86796.693613895826</v>
      </c>
    </row>
    <row r="152" spans="1:7" x14ac:dyDescent="0.25">
      <c r="A152" s="130">
        <f t="shared" si="18"/>
        <v>49614</v>
      </c>
      <c r="B152" s="131">
        <f t="shared" si="19"/>
        <v>136</v>
      </c>
      <c r="C152" s="132">
        <f t="shared" si="20"/>
        <v>86796.693613895826</v>
      </c>
      <c r="D152" s="133">
        <f t="shared" si="14"/>
        <v>419.51735246716396</v>
      </c>
      <c r="E152" s="133">
        <f t="shared" si="15"/>
        <v>625.54049237422828</v>
      </c>
      <c r="F152" s="133">
        <f t="shared" si="16"/>
        <v>1045.0578448413921</v>
      </c>
      <c r="G152" s="132">
        <f t="shared" si="17"/>
        <v>86171.153121521595</v>
      </c>
    </row>
    <row r="153" spans="1:7" x14ac:dyDescent="0.25">
      <c r="A153" s="130">
        <f t="shared" si="18"/>
        <v>49644</v>
      </c>
      <c r="B153" s="131">
        <f t="shared" si="19"/>
        <v>137</v>
      </c>
      <c r="C153" s="132">
        <f t="shared" si="20"/>
        <v>86171.153121521595</v>
      </c>
      <c r="D153" s="133">
        <f t="shared" si="14"/>
        <v>416.49390675402174</v>
      </c>
      <c r="E153" s="133">
        <f t="shared" si="15"/>
        <v>628.56393808737039</v>
      </c>
      <c r="F153" s="133">
        <f t="shared" si="16"/>
        <v>1045.0578448413921</v>
      </c>
      <c r="G153" s="132">
        <f t="shared" si="17"/>
        <v>85542.589183434218</v>
      </c>
    </row>
    <row r="154" spans="1:7" x14ac:dyDescent="0.25">
      <c r="A154" s="130">
        <f t="shared" si="18"/>
        <v>49675</v>
      </c>
      <c r="B154" s="131">
        <f t="shared" si="19"/>
        <v>138</v>
      </c>
      <c r="C154" s="132">
        <f t="shared" si="20"/>
        <v>85542.589183434218</v>
      </c>
      <c r="D154" s="133">
        <f t="shared" si="14"/>
        <v>413.45584771993288</v>
      </c>
      <c r="E154" s="133">
        <f t="shared" si="15"/>
        <v>631.60199712145936</v>
      </c>
      <c r="F154" s="133">
        <f t="shared" si="16"/>
        <v>1045.0578448413921</v>
      </c>
      <c r="G154" s="132">
        <f t="shared" si="17"/>
        <v>84910.987186312763</v>
      </c>
    </row>
    <row r="155" spans="1:7" x14ac:dyDescent="0.25">
      <c r="A155" s="130">
        <f t="shared" si="18"/>
        <v>49706</v>
      </c>
      <c r="B155" s="131">
        <f t="shared" si="19"/>
        <v>139</v>
      </c>
      <c r="C155" s="132">
        <f t="shared" si="20"/>
        <v>84910.987186312763</v>
      </c>
      <c r="D155" s="133">
        <f t="shared" si="14"/>
        <v>410.40310473384579</v>
      </c>
      <c r="E155" s="133">
        <f t="shared" si="15"/>
        <v>634.65474010754633</v>
      </c>
      <c r="F155" s="133">
        <f t="shared" si="16"/>
        <v>1045.0578448413921</v>
      </c>
      <c r="G155" s="132">
        <f t="shared" si="17"/>
        <v>84276.332446205211</v>
      </c>
    </row>
    <row r="156" spans="1:7" x14ac:dyDescent="0.25">
      <c r="A156" s="130">
        <f t="shared" si="18"/>
        <v>49735</v>
      </c>
      <c r="B156" s="131">
        <f t="shared" si="19"/>
        <v>140</v>
      </c>
      <c r="C156" s="132">
        <f t="shared" si="20"/>
        <v>84276.332446205211</v>
      </c>
      <c r="D156" s="133">
        <f t="shared" si="14"/>
        <v>407.33560682332597</v>
      </c>
      <c r="E156" s="133">
        <f t="shared" si="15"/>
        <v>637.72223801806626</v>
      </c>
      <c r="F156" s="133">
        <f t="shared" si="16"/>
        <v>1045.0578448413921</v>
      </c>
      <c r="G156" s="132">
        <f t="shared" si="17"/>
        <v>83638.61020818715</v>
      </c>
    </row>
    <row r="157" spans="1:7" x14ac:dyDescent="0.25">
      <c r="A157" s="130">
        <f t="shared" si="18"/>
        <v>49766</v>
      </c>
      <c r="B157" s="131">
        <f t="shared" si="19"/>
        <v>141</v>
      </c>
      <c r="C157" s="132">
        <f t="shared" si="20"/>
        <v>83638.61020818715</v>
      </c>
      <c r="D157" s="133">
        <f t="shared" si="14"/>
        <v>404.25328267290536</v>
      </c>
      <c r="E157" s="133">
        <f t="shared" si="15"/>
        <v>640.80456216848688</v>
      </c>
      <c r="F157" s="133">
        <f t="shared" si="16"/>
        <v>1045.0578448413921</v>
      </c>
      <c r="G157" s="132">
        <f t="shared" si="17"/>
        <v>82997.805646018664</v>
      </c>
    </row>
    <row r="158" spans="1:7" x14ac:dyDescent="0.25">
      <c r="A158" s="130">
        <f t="shared" si="18"/>
        <v>49796</v>
      </c>
      <c r="B158" s="131">
        <f t="shared" si="19"/>
        <v>142</v>
      </c>
      <c r="C158" s="132">
        <f t="shared" si="20"/>
        <v>82997.805646018664</v>
      </c>
      <c r="D158" s="133">
        <f t="shared" si="14"/>
        <v>401.15606062242432</v>
      </c>
      <c r="E158" s="133">
        <f t="shared" si="15"/>
        <v>643.9017842189678</v>
      </c>
      <c r="F158" s="133">
        <f t="shared" si="16"/>
        <v>1045.0578448413921</v>
      </c>
      <c r="G158" s="132">
        <f t="shared" si="17"/>
        <v>82353.903861799699</v>
      </c>
    </row>
    <row r="159" spans="1:7" x14ac:dyDescent="0.25">
      <c r="A159" s="130">
        <f t="shared" si="18"/>
        <v>49827</v>
      </c>
      <c r="B159" s="131">
        <f t="shared" si="19"/>
        <v>143</v>
      </c>
      <c r="C159" s="132">
        <f t="shared" si="20"/>
        <v>82353.903861799699</v>
      </c>
      <c r="D159" s="133">
        <f t="shared" si="14"/>
        <v>398.04386866536601</v>
      </c>
      <c r="E159" s="133">
        <f t="shared" si="15"/>
        <v>647.01397617602629</v>
      </c>
      <c r="F159" s="133">
        <f t="shared" si="16"/>
        <v>1045.0578448413924</v>
      </c>
      <c r="G159" s="132">
        <f t="shared" si="17"/>
        <v>81706.889885623677</v>
      </c>
    </row>
    <row r="160" spans="1:7" x14ac:dyDescent="0.25">
      <c r="A160" s="130">
        <f t="shared" si="18"/>
        <v>49857</v>
      </c>
      <c r="B160" s="131">
        <f t="shared" si="19"/>
        <v>144</v>
      </c>
      <c r="C160" s="132">
        <f t="shared" si="20"/>
        <v>81706.889885623677</v>
      </c>
      <c r="D160" s="133">
        <f t="shared" si="14"/>
        <v>394.91663444718188</v>
      </c>
      <c r="E160" s="133">
        <f t="shared" si="15"/>
        <v>650.14121039421036</v>
      </c>
      <c r="F160" s="133">
        <f t="shared" si="16"/>
        <v>1045.0578448413921</v>
      </c>
      <c r="G160" s="132">
        <f t="shared" si="17"/>
        <v>81056.748675229464</v>
      </c>
    </row>
    <row r="161" spans="1:7" x14ac:dyDescent="0.25">
      <c r="A161" s="130">
        <f t="shared" si="18"/>
        <v>49888</v>
      </c>
      <c r="B161" s="131">
        <f t="shared" si="19"/>
        <v>145</v>
      </c>
      <c r="C161" s="132">
        <f t="shared" si="20"/>
        <v>81056.748675229464</v>
      </c>
      <c r="D161" s="133">
        <f t="shared" si="14"/>
        <v>391.77428526360978</v>
      </c>
      <c r="E161" s="133">
        <f t="shared" si="15"/>
        <v>653.28355957778228</v>
      </c>
      <c r="F161" s="133">
        <f t="shared" si="16"/>
        <v>1045.0578448413921</v>
      </c>
      <c r="G161" s="132">
        <f t="shared" si="17"/>
        <v>80403.465115651677</v>
      </c>
    </row>
    <row r="162" spans="1:7" x14ac:dyDescent="0.25">
      <c r="A162" s="130">
        <f t="shared" si="18"/>
        <v>49919</v>
      </c>
      <c r="B162" s="131">
        <f t="shared" si="19"/>
        <v>146</v>
      </c>
      <c r="C162" s="132">
        <f t="shared" si="20"/>
        <v>80403.465115651677</v>
      </c>
      <c r="D162" s="133">
        <f t="shared" si="14"/>
        <v>388.61674805898389</v>
      </c>
      <c r="E162" s="133">
        <f t="shared" si="15"/>
        <v>656.44109678240829</v>
      </c>
      <c r="F162" s="133">
        <f t="shared" si="16"/>
        <v>1045.0578448413921</v>
      </c>
      <c r="G162" s="132">
        <f t="shared" si="17"/>
        <v>79747.02401886927</v>
      </c>
    </row>
    <row r="163" spans="1:7" x14ac:dyDescent="0.25">
      <c r="A163" s="130">
        <f t="shared" si="18"/>
        <v>49949</v>
      </c>
      <c r="B163" s="131">
        <f t="shared" si="19"/>
        <v>147</v>
      </c>
      <c r="C163" s="132">
        <f t="shared" si="20"/>
        <v>79747.02401886927</v>
      </c>
      <c r="D163" s="133">
        <f t="shared" si="14"/>
        <v>385.44394942453562</v>
      </c>
      <c r="E163" s="133">
        <f t="shared" si="15"/>
        <v>659.61389541685674</v>
      </c>
      <c r="F163" s="133">
        <f t="shared" si="16"/>
        <v>1045.0578448413924</v>
      </c>
      <c r="G163" s="132">
        <f t="shared" si="17"/>
        <v>79087.410123452413</v>
      </c>
    </row>
    <row r="164" spans="1:7" x14ac:dyDescent="0.25">
      <c r="A164" s="130">
        <f t="shared" si="18"/>
        <v>49980</v>
      </c>
      <c r="B164" s="131">
        <f t="shared" si="19"/>
        <v>148</v>
      </c>
      <c r="C164" s="132">
        <f t="shared" si="20"/>
        <v>79087.410123452413</v>
      </c>
      <c r="D164" s="133">
        <f t="shared" si="14"/>
        <v>382.2558155966874</v>
      </c>
      <c r="E164" s="133">
        <f t="shared" si="15"/>
        <v>662.80202924470484</v>
      </c>
      <c r="F164" s="133">
        <f t="shared" si="16"/>
        <v>1045.0578448413921</v>
      </c>
      <c r="G164" s="132">
        <f t="shared" si="17"/>
        <v>78424.60809420771</v>
      </c>
    </row>
    <row r="165" spans="1:7" x14ac:dyDescent="0.25">
      <c r="A165" s="130">
        <f t="shared" si="18"/>
        <v>50010</v>
      </c>
      <c r="B165" s="131">
        <f t="shared" si="19"/>
        <v>149</v>
      </c>
      <c r="C165" s="132">
        <f t="shared" si="20"/>
        <v>78424.60809420771</v>
      </c>
      <c r="D165" s="133">
        <f t="shared" si="14"/>
        <v>379.05227245533808</v>
      </c>
      <c r="E165" s="133">
        <f t="shared" si="15"/>
        <v>666.00557238605427</v>
      </c>
      <c r="F165" s="133">
        <f t="shared" si="16"/>
        <v>1045.0578448413924</v>
      </c>
      <c r="G165" s="132">
        <f t="shared" si="17"/>
        <v>77758.602521821653</v>
      </c>
    </row>
    <row r="166" spans="1:7" x14ac:dyDescent="0.25">
      <c r="A166" s="130">
        <f t="shared" si="18"/>
        <v>50041</v>
      </c>
      <c r="B166" s="131">
        <f t="shared" si="19"/>
        <v>150</v>
      </c>
      <c r="C166" s="132">
        <f t="shared" si="20"/>
        <v>77758.602521821653</v>
      </c>
      <c r="D166" s="133">
        <f t="shared" si="14"/>
        <v>375.83324552213878</v>
      </c>
      <c r="E166" s="133">
        <f t="shared" si="15"/>
        <v>669.22459931925334</v>
      </c>
      <c r="F166" s="133">
        <f t="shared" si="16"/>
        <v>1045.0578448413921</v>
      </c>
      <c r="G166" s="132">
        <f t="shared" si="17"/>
        <v>77089.377922502405</v>
      </c>
    </row>
    <row r="167" spans="1:7" x14ac:dyDescent="0.25">
      <c r="A167" s="130">
        <f t="shared" si="18"/>
        <v>50072</v>
      </c>
      <c r="B167" s="131">
        <f t="shared" si="19"/>
        <v>151</v>
      </c>
      <c r="C167" s="132">
        <f t="shared" si="20"/>
        <v>77089.377922502405</v>
      </c>
      <c r="D167" s="133">
        <f t="shared" si="14"/>
        <v>372.59865995876243</v>
      </c>
      <c r="E167" s="133">
        <f t="shared" si="15"/>
        <v>672.45918488262987</v>
      </c>
      <c r="F167" s="133">
        <f t="shared" si="16"/>
        <v>1045.0578448413924</v>
      </c>
      <c r="G167" s="132">
        <f t="shared" si="17"/>
        <v>76416.918737619781</v>
      </c>
    </row>
    <row r="168" spans="1:7" x14ac:dyDescent="0.25">
      <c r="A168" s="130">
        <f t="shared" si="18"/>
        <v>50100</v>
      </c>
      <c r="B168" s="131">
        <f t="shared" si="19"/>
        <v>152</v>
      </c>
      <c r="C168" s="132">
        <f t="shared" si="20"/>
        <v>76416.918737619781</v>
      </c>
      <c r="D168" s="133">
        <f t="shared" si="14"/>
        <v>369.34844056516306</v>
      </c>
      <c r="E168" s="133">
        <f t="shared" si="15"/>
        <v>675.70940427622929</v>
      </c>
      <c r="F168" s="133">
        <f t="shared" si="16"/>
        <v>1045.0578448413924</v>
      </c>
      <c r="G168" s="132">
        <f t="shared" si="17"/>
        <v>75741.209333343548</v>
      </c>
    </row>
    <row r="169" spans="1:7" x14ac:dyDescent="0.25">
      <c r="A169" s="130">
        <f t="shared" si="18"/>
        <v>50131</v>
      </c>
      <c r="B169" s="131">
        <f t="shared" si="19"/>
        <v>153</v>
      </c>
      <c r="C169" s="132">
        <f t="shared" si="20"/>
        <v>75741.209333343548</v>
      </c>
      <c r="D169" s="133">
        <f t="shared" si="14"/>
        <v>366.08251177782785</v>
      </c>
      <c r="E169" s="133">
        <f t="shared" si="15"/>
        <v>678.97533306356434</v>
      </c>
      <c r="F169" s="133">
        <f t="shared" si="16"/>
        <v>1045.0578448413921</v>
      </c>
      <c r="G169" s="132">
        <f t="shared" si="17"/>
        <v>75062.23400027999</v>
      </c>
    </row>
    <row r="170" spans="1:7" x14ac:dyDescent="0.25">
      <c r="A170" s="130">
        <f t="shared" si="18"/>
        <v>50161</v>
      </c>
      <c r="B170" s="131">
        <f t="shared" si="19"/>
        <v>154</v>
      </c>
      <c r="C170" s="132">
        <f t="shared" si="20"/>
        <v>75062.23400027999</v>
      </c>
      <c r="D170" s="133">
        <f t="shared" si="14"/>
        <v>362.80079766802072</v>
      </c>
      <c r="E170" s="133">
        <f t="shared" si="15"/>
        <v>682.25704717337146</v>
      </c>
      <c r="F170" s="133">
        <f t="shared" si="16"/>
        <v>1045.0578448413921</v>
      </c>
      <c r="G170" s="132">
        <f t="shared" si="17"/>
        <v>74379.976953106612</v>
      </c>
    </row>
    <row r="171" spans="1:7" x14ac:dyDescent="0.25">
      <c r="A171" s="130">
        <f t="shared" si="18"/>
        <v>50192</v>
      </c>
      <c r="B171" s="131">
        <f t="shared" si="19"/>
        <v>155</v>
      </c>
      <c r="C171" s="132">
        <f t="shared" si="20"/>
        <v>74379.976953106612</v>
      </c>
      <c r="D171" s="133">
        <f t="shared" si="14"/>
        <v>359.50322194001609</v>
      </c>
      <c r="E171" s="133">
        <f t="shared" si="15"/>
        <v>685.55462290137621</v>
      </c>
      <c r="F171" s="133">
        <f t="shared" si="16"/>
        <v>1045.0578448413924</v>
      </c>
      <c r="G171" s="132">
        <f t="shared" si="17"/>
        <v>73694.422330205241</v>
      </c>
    </row>
    <row r="172" spans="1:7" x14ac:dyDescent="0.25">
      <c r="A172" s="130">
        <f t="shared" si="18"/>
        <v>50222</v>
      </c>
      <c r="B172" s="131">
        <f t="shared" si="19"/>
        <v>156</v>
      </c>
      <c r="C172" s="132">
        <f t="shared" si="20"/>
        <v>73694.422330205241</v>
      </c>
      <c r="D172" s="133">
        <f t="shared" si="14"/>
        <v>356.18970792932606</v>
      </c>
      <c r="E172" s="133">
        <f t="shared" si="15"/>
        <v>688.86813691206623</v>
      </c>
      <c r="F172" s="133">
        <f t="shared" si="16"/>
        <v>1045.0578448413924</v>
      </c>
      <c r="G172" s="132">
        <f t="shared" si="17"/>
        <v>73005.554193293181</v>
      </c>
    </row>
    <row r="173" spans="1:7" x14ac:dyDescent="0.25">
      <c r="A173" s="130">
        <f t="shared" si="18"/>
        <v>50253</v>
      </c>
      <c r="B173" s="131">
        <f t="shared" si="19"/>
        <v>157</v>
      </c>
      <c r="C173" s="132">
        <f t="shared" si="20"/>
        <v>73005.554193293181</v>
      </c>
      <c r="D173" s="133">
        <f t="shared" si="14"/>
        <v>352.86017860091778</v>
      </c>
      <c r="E173" s="133">
        <f t="shared" si="15"/>
        <v>692.19766624047452</v>
      </c>
      <c r="F173" s="133">
        <f t="shared" si="16"/>
        <v>1045.0578448413924</v>
      </c>
      <c r="G173" s="132">
        <f t="shared" si="17"/>
        <v>72313.356527052703</v>
      </c>
    </row>
    <row r="174" spans="1:7" x14ac:dyDescent="0.25">
      <c r="A174" s="130">
        <f t="shared" si="18"/>
        <v>50284</v>
      </c>
      <c r="B174" s="131">
        <f t="shared" si="19"/>
        <v>158</v>
      </c>
      <c r="C174" s="132">
        <f t="shared" si="20"/>
        <v>72313.356527052703</v>
      </c>
      <c r="D174" s="133">
        <f t="shared" si="14"/>
        <v>349.5145565474221</v>
      </c>
      <c r="E174" s="133">
        <f t="shared" si="15"/>
        <v>695.54328829397014</v>
      </c>
      <c r="F174" s="133">
        <f t="shared" si="16"/>
        <v>1045.0578448413921</v>
      </c>
      <c r="G174" s="132">
        <f t="shared" si="17"/>
        <v>71617.813238758739</v>
      </c>
    </row>
    <row r="175" spans="1:7" x14ac:dyDescent="0.25">
      <c r="A175" s="130">
        <f t="shared" si="18"/>
        <v>50314</v>
      </c>
      <c r="B175" s="131">
        <f t="shared" si="19"/>
        <v>159</v>
      </c>
      <c r="C175" s="132">
        <f t="shared" si="20"/>
        <v>71617.813238758739</v>
      </c>
      <c r="D175" s="133">
        <f t="shared" si="14"/>
        <v>346.15276398733454</v>
      </c>
      <c r="E175" s="133">
        <f t="shared" si="15"/>
        <v>698.90508085405759</v>
      </c>
      <c r="F175" s="133">
        <f t="shared" si="16"/>
        <v>1045.0578448413921</v>
      </c>
      <c r="G175" s="132">
        <f t="shared" si="17"/>
        <v>70918.908157904676</v>
      </c>
    </row>
    <row r="176" spans="1:7" x14ac:dyDescent="0.25">
      <c r="A176" s="130">
        <f t="shared" si="18"/>
        <v>50345</v>
      </c>
      <c r="B176" s="131">
        <f t="shared" si="19"/>
        <v>160</v>
      </c>
      <c r="C176" s="132">
        <f t="shared" si="20"/>
        <v>70918.908157904676</v>
      </c>
      <c r="D176" s="133">
        <f t="shared" si="14"/>
        <v>342.77472276320668</v>
      </c>
      <c r="E176" s="133">
        <f t="shared" si="15"/>
        <v>702.28312207818556</v>
      </c>
      <c r="F176" s="133">
        <f t="shared" si="16"/>
        <v>1045.0578448413921</v>
      </c>
      <c r="G176" s="132">
        <f t="shared" si="17"/>
        <v>70216.625035826495</v>
      </c>
    </row>
    <row r="177" spans="1:7" x14ac:dyDescent="0.25">
      <c r="A177" s="130">
        <f t="shared" si="18"/>
        <v>50375</v>
      </c>
      <c r="B177" s="131">
        <f t="shared" si="19"/>
        <v>161</v>
      </c>
      <c r="C177" s="132">
        <f t="shared" si="20"/>
        <v>70216.625035826495</v>
      </c>
      <c r="D177" s="133">
        <f t="shared" si="14"/>
        <v>339.38035433982878</v>
      </c>
      <c r="E177" s="133">
        <f t="shared" si="15"/>
        <v>705.67749050156351</v>
      </c>
      <c r="F177" s="133">
        <f t="shared" si="16"/>
        <v>1045.0578448413924</v>
      </c>
      <c r="G177" s="132">
        <f t="shared" si="17"/>
        <v>69510.947545324932</v>
      </c>
    </row>
    <row r="178" spans="1:7" x14ac:dyDescent="0.25">
      <c r="A178" s="130">
        <f t="shared" si="18"/>
        <v>50406</v>
      </c>
      <c r="B178" s="131">
        <f t="shared" si="19"/>
        <v>162</v>
      </c>
      <c r="C178" s="132">
        <f t="shared" si="20"/>
        <v>69510.947545324932</v>
      </c>
      <c r="D178" s="133">
        <f t="shared" si="14"/>
        <v>335.96957980240455</v>
      </c>
      <c r="E178" s="133">
        <f t="shared" si="15"/>
        <v>709.08826503898774</v>
      </c>
      <c r="F178" s="133">
        <f t="shared" si="16"/>
        <v>1045.0578448413924</v>
      </c>
      <c r="G178" s="132">
        <f t="shared" si="17"/>
        <v>68801.859280285949</v>
      </c>
    </row>
    <row r="179" spans="1:7" x14ac:dyDescent="0.25">
      <c r="A179" s="130">
        <f t="shared" si="18"/>
        <v>50437</v>
      </c>
      <c r="B179" s="131">
        <f t="shared" si="19"/>
        <v>163</v>
      </c>
      <c r="C179" s="132">
        <f t="shared" si="20"/>
        <v>68801.859280285949</v>
      </c>
      <c r="D179" s="133">
        <f t="shared" si="14"/>
        <v>332.54231985471614</v>
      </c>
      <c r="E179" s="133">
        <f t="shared" si="15"/>
        <v>712.51552498667627</v>
      </c>
      <c r="F179" s="133">
        <f t="shared" si="16"/>
        <v>1045.0578448413924</v>
      </c>
      <c r="G179" s="132">
        <f t="shared" si="17"/>
        <v>68089.343755299269</v>
      </c>
    </row>
    <row r="180" spans="1:7" x14ac:dyDescent="0.25">
      <c r="A180" s="130">
        <f t="shared" si="18"/>
        <v>50465</v>
      </c>
      <c r="B180" s="131">
        <f t="shared" si="19"/>
        <v>164</v>
      </c>
      <c r="C180" s="132">
        <f t="shared" si="20"/>
        <v>68089.343755299269</v>
      </c>
      <c r="D180" s="133">
        <f t="shared" si="14"/>
        <v>329.09849481728054</v>
      </c>
      <c r="E180" s="133">
        <f t="shared" si="15"/>
        <v>715.9593500241117</v>
      </c>
      <c r="F180" s="133">
        <f t="shared" si="16"/>
        <v>1045.0578448413921</v>
      </c>
      <c r="G180" s="132">
        <f t="shared" si="17"/>
        <v>67373.384405275152</v>
      </c>
    </row>
    <row r="181" spans="1:7" x14ac:dyDescent="0.25">
      <c r="A181" s="130">
        <f t="shared" si="18"/>
        <v>50496</v>
      </c>
      <c r="B181" s="131">
        <f t="shared" si="19"/>
        <v>165</v>
      </c>
      <c r="C181" s="132">
        <f t="shared" si="20"/>
        <v>67373.384405275152</v>
      </c>
      <c r="D181" s="133">
        <f t="shared" si="14"/>
        <v>325.63802462549734</v>
      </c>
      <c r="E181" s="133">
        <f t="shared" si="15"/>
        <v>719.41982021589502</v>
      </c>
      <c r="F181" s="133">
        <f t="shared" si="16"/>
        <v>1045.0578448413924</v>
      </c>
      <c r="G181" s="132">
        <f t="shared" si="17"/>
        <v>66653.964585059264</v>
      </c>
    </row>
    <row r="182" spans="1:7" x14ac:dyDescent="0.25">
      <c r="A182" s="130">
        <f t="shared" si="18"/>
        <v>50526</v>
      </c>
      <c r="B182" s="131">
        <f t="shared" si="19"/>
        <v>166</v>
      </c>
      <c r="C182" s="132">
        <f t="shared" si="20"/>
        <v>66653.964585059264</v>
      </c>
      <c r="D182" s="133">
        <f t="shared" si="14"/>
        <v>322.16082882778716</v>
      </c>
      <c r="E182" s="133">
        <f t="shared" si="15"/>
        <v>722.89701601360503</v>
      </c>
      <c r="F182" s="133">
        <f t="shared" si="16"/>
        <v>1045.0578448413921</v>
      </c>
      <c r="G182" s="132">
        <f t="shared" si="17"/>
        <v>65931.067569045656</v>
      </c>
    </row>
    <row r="183" spans="1:7" x14ac:dyDescent="0.25">
      <c r="A183" s="130">
        <f t="shared" si="18"/>
        <v>50557</v>
      </c>
      <c r="B183" s="131">
        <f t="shared" si="19"/>
        <v>167</v>
      </c>
      <c r="C183" s="132">
        <f t="shared" si="20"/>
        <v>65931.067569045656</v>
      </c>
      <c r="D183" s="133">
        <f t="shared" si="14"/>
        <v>318.66682658372139</v>
      </c>
      <c r="E183" s="133">
        <f t="shared" si="15"/>
        <v>726.39101825767091</v>
      </c>
      <c r="F183" s="133">
        <f t="shared" si="16"/>
        <v>1045.0578448413924</v>
      </c>
      <c r="G183" s="132">
        <f t="shared" si="17"/>
        <v>65204.676550787983</v>
      </c>
    </row>
    <row r="184" spans="1:7" x14ac:dyDescent="0.25">
      <c r="A184" s="130">
        <f t="shared" si="18"/>
        <v>50587</v>
      </c>
      <c r="B184" s="131">
        <f t="shared" si="19"/>
        <v>168</v>
      </c>
      <c r="C184" s="132">
        <f t="shared" si="20"/>
        <v>65204.676550787983</v>
      </c>
      <c r="D184" s="133">
        <f t="shared" si="14"/>
        <v>315.15593666214261</v>
      </c>
      <c r="E184" s="133">
        <f t="shared" si="15"/>
        <v>729.90190817924952</v>
      </c>
      <c r="F184" s="133">
        <f t="shared" si="16"/>
        <v>1045.0578448413921</v>
      </c>
      <c r="G184" s="132">
        <f t="shared" si="17"/>
        <v>64474.774642608732</v>
      </c>
    </row>
    <row r="185" spans="1:7" x14ac:dyDescent="0.25">
      <c r="A185" s="130">
        <f t="shared" si="18"/>
        <v>50618</v>
      </c>
      <c r="B185" s="131">
        <f t="shared" si="19"/>
        <v>169</v>
      </c>
      <c r="C185" s="132">
        <f t="shared" si="20"/>
        <v>64474.774642608732</v>
      </c>
      <c r="D185" s="133">
        <f t="shared" si="14"/>
        <v>311.62807743927618</v>
      </c>
      <c r="E185" s="133">
        <f t="shared" si="15"/>
        <v>733.429767402116</v>
      </c>
      <c r="F185" s="133">
        <f t="shared" si="16"/>
        <v>1045.0578448413921</v>
      </c>
      <c r="G185" s="132">
        <f t="shared" si="17"/>
        <v>63741.344875206618</v>
      </c>
    </row>
    <row r="186" spans="1:7" x14ac:dyDescent="0.25">
      <c r="A186" s="130">
        <f t="shared" si="18"/>
        <v>50649</v>
      </c>
      <c r="B186" s="131">
        <f t="shared" si="19"/>
        <v>170</v>
      </c>
      <c r="C186" s="132">
        <f t="shared" si="20"/>
        <v>63741.344875206618</v>
      </c>
      <c r="D186" s="133">
        <f t="shared" si="14"/>
        <v>308.08316689683267</v>
      </c>
      <c r="E186" s="133">
        <f t="shared" si="15"/>
        <v>736.97467794455952</v>
      </c>
      <c r="F186" s="133">
        <f t="shared" si="16"/>
        <v>1045.0578448413921</v>
      </c>
      <c r="G186" s="132">
        <f t="shared" si="17"/>
        <v>63004.370197262062</v>
      </c>
    </row>
    <row r="187" spans="1:7" x14ac:dyDescent="0.25">
      <c r="A187" s="130">
        <f t="shared" si="18"/>
        <v>50679</v>
      </c>
      <c r="B187" s="131">
        <f t="shared" si="19"/>
        <v>171</v>
      </c>
      <c r="C187" s="132">
        <f t="shared" si="20"/>
        <v>63004.370197262062</v>
      </c>
      <c r="D187" s="133">
        <f t="shared" si="14"/>
        <v>304.5211226201007</v>
      </c>
      <c r="E187" s="133">
        <f t="shared" si="15"/>
        <v>740.5367222212916</v>
      </c>
      <c r="F187" s="133">
        <f t="shared" si="16"/>
        <v>1045.0578448413924</v>
      </c>
      <c r="G187" s="132">
        <f t="shared" si="17"/>
        <v>62263.833475040774</v>
      </c>
    </row>
    <row r="188" spans="1:7" x14ac:dyDescent="0.25">
      <c r="A188" s="130">
        <f t="shared" si="18"/>
        <v>50710</v>
      </c>
      <c r="B188" s="131">
        <f t="shared" si="19"/>
        <v>172</v>
      </c>
      <c r="C188" s="132">
        <f t="shared" si="20"/>
        <v>62263.833475040774</v>
      </c>
      <c r="D188" s="133">
        <f t="shared" si="14"/>
        <v>300.94186179603105</v>
      </c>
      <c r="E188" s="133">
        <f t="shared" si="15"/>
        <v>744.1159830453613</v>
      </c>
      <c r="F188" s="133">
        <f t="shared" si="16"/>
        <v>1045.0578448413924</v>
      </c>
      <c r="G188" s="132">
        <f t="shared" si="17"/>
        <v>61519.717491995412</v>
      </c>
    </row>
    <row r="189" spans="1:7" x14ac:dyDescent="0.25">
      <c r="A189" s="130">
        <f t="shared" si="18"/>
        <v>50740</v>
      </c>
      <c r="B189" s="131">
        <f t="shared" si="19"/>
        <v>173</v>
      </c>
      <c r="C189" s="132">
        <f t="shared" si="20"/>
        <v>61519.717491995412</v>
      </c>
      <c r="D189" s="133">
        <f t="shared" si="14"/>
        <v>297.34530121131183</v>
      </c>
      <c r="E189" s="133">
        <f t="shared" si="15"/>
        <v>747.7125436300804</v>
      </c>
      <c r="F189" s="133">
        <f t="shared" si="16"/>
        <v>1045.0578448413921</v>
      </c>
      <c r="G189" s="132">
        <f t="shared" si="17"/>
        <v>60772.004948365335</v>
      </c>
    </row>
    <row r="190" spans="1:7" x14ac:dyDescent="0.25">
      <c r="A190" s="130">
        <f t="shared" si="18"/>
        <v>50771</v>
      </c>
      <c r="B190" s="131">
        <f t="shared" si="19"/>
        <v>174</v>
      </c>
      <c r="C190" s="132">
        <f t="shared" si="20"/>
        <v>60772.004948365335</v>
      </c>
      <c r="D190" s="133">
        <f t="shared" si="14"/>
        <v>293.73135725043312</v>
      </c>
      <c r="E190" s="133">
        <f t="shared" si="15"/>
        <v>751.32648759095912</v>
      </c>
      <c r="F190" s="133">
        <f t="shared" si="16"/>
        <v>1045.0578448413921</v>
      </c>
      <c r="G190" s="132">
        <f t="shared" si="17"/>
        <v>60020.678460774376</v>
      </c>
    </row>
    <row r="191" spans="1:7" x14ac:dyDescent="0.25">
      <c r="A191" s="130">
        <f t="shared" si="18"/>
        <v>50802</v>
      </c>
      <c r="B191" s="131">
        <f t="shared" si="19"/>
        <v>175</v>
      </c>
      <c r="C191" s="132">
        <f t="shared" si="20"/>
        <v>60020.678460774376</v>
      </c>
      <c r="D191" s="133">
        <f t="shared" si="14"/>
        <v>290.09994589374344</v>
      </c>
      <c r="E191" s="133">
        <f t="shared" si="15"/>
        <v>754.9578989476488</v>
      </c>
      <c r="F191" s="133">
        <f t="shared" si="16"/>
        <v>1045.0578448413921</v>
      </c>
      <c r="G191" s="132">
        <f t="shared" si="17"/>
        <v>59265.720561826725</v>
      </c>
    </row>
    <row r="192" spans="1:7" x14ac:dyDescent="0.25">
      <c r="A192" s="130">
        <f t="shared" si="18"/>
        <v>50830</v>
      </c>
      <c r="B192" s="131">
        <f t="shared" si="19"/>
        <v>176</v>
      </c>
      <c r="C192" s="132">
        <f t="shared" si="20"/>
        <v>59265.720561826725</v>
      </c>
      <c r="D192" s="133">
        <f t="shared" si="14"/>
        <v>286.45098271549654</v>
      </c>
      <c r="E192" s="133">
        <f t="shared" si="15"/>
        <v>758.60686212589576</v>
      </c>
      <c r="F192" s="133">
        <f t="shared" si="16"/>
        <v>1045.0578448413924</v>
      </c>
      <c r="G192" s="132">
        <f t="shared" si="17"/>
        <v>58507.113699700829</v>
      </c>
    </row>
    <row r="193" spans="1:7" x14ac:dyDescent="0.25">
      <c r="A193" s="130">
        <f t="shared" si="18"/>
        <v>50861</v>
      </c>
      <c r="B193" s="131">
        <f t="shared" si="19"/>
        <v>177</v>
      </c>
      <c r="C193" s="132">
        <f t="shared" si="20"/>
        <v>58507.113699700829</v>
      </c>
      <c r="D193" s="133">
        <f t="shared" si="14"/>
        <v>282.78438288188795</v>
      </c>
      <c r="E193" s="133">
        <f t="shared" si="15"/>
        <v>762.27346195950417</v>
      </c>
      <c r="F193" s="133">
        <f t="shared" si="16"/>
        <v>1045.0578448413921</v>
      </c>
      <c r="G193" s="132">
        <f t="shared" si="17"/>
        <v>57744.840237741322</v>
      </c>
    </row>
    <row r="194" spans="1:7" x14ac:dyDescent="0.25">
      <c r="A194" s="130">
        <f t="shared" si="18"/>
        <v>50891</v>
      </c>
      <c r="B194" s="131">
        <f t="shared" si="19"/>
        <v>178</v>
      </c>
      <c r="C194" s="132">
        <f t="shared" si="20"/>
        <v>57744.840237741322</v>
      </c>
      <c r="D194" s="133">
        <f t="shared" si="14"/>
        <v>279.10006114908373</v>
      </c>
      <c r="E194" s="133">
        <f t="shared" si="15"/>
        <v>765.95778369230857</v>
      </c>
      <c r="F194" s="133">
        <f t="shared" si="16"/>
        <v>1045.0578448413924</v>
      </c>
      <c r="G194" s="132">
        <f t="shared" si="17"/>
        <v>56978.882454049017</v>
      </c>
    </row>
    <row r="195" spans="1:7" x14ac:dyDescent="0.25">
      <c r="A195" s="130">
        <f t="shared" si="18"/>
        <v>50922</v>
      </c>
      <c r="B195" s="131">
        <f t="shared" si="19"/>
        <v>179</v>
      </c>
      <c r="C195" s="132">
        <f t="shared" si="20"/>
        <v>56978.882454049017</v>
      </c>
      <c r="D195" s="133">
        <f t="shared" si="14"/>
        <v>275.39793186123757</v>
      </c>
      <c r="E195" s="133">
        <f t="shared" si="15"/>
        <v>769.65991298015456</v>
      </c>
      <c r="F195" s="133">
        <f t="shared" si="16"/>
        <v>1045.0578448413921</v>
      </c>
      <c r="G195" s="132">
        <f t="shared" si="17"/>
        <v>56209.222541068862</v>
      </c>
    </row>
    <row r="196" spans="1:7" x14ac:dyDescent="0.25">
      <c r="A196" s="130">
        <f t="shared" si="18"/>
        <v>50952</v>
      </c>
      <c r="B196" s="131">
        <f t="shared" si="19"/>
        <v>180</v>
      </c>
      <c r="C196" s="132">
        <f t="shared" si="20"/>
        <v>56209.222541068862</v>
      </c>
      <c r="D196" s="133">
        <f t="shared" si="14"/>
        <v>271.67790894850015</v>
      </c>
      <c r="E196" s="133">
        <f t="shared" si="15"/>
        <v>773.37993589289204</v>
      </c>
      <c r="F196" s="133">
        <f t="shared" si="16"/>
        <v>1045.0578448413921</v>
      </c>
      <c r="G196" s="132">
        <f t="shared" si="17"/>
        <v>55435.842605175967</v>
      </c>
    </row>
    <row r="197" spans="1:7" x14ac:dyDescent="0.25">
      <c r="A197" s="130">
        <f t="shared" si="18"/>
        <v>50983</v>
      </c>
      <c r="B197" s="131">
        <f t="shared" si="19"/>
        <v>181</v>
      </c>
      <c r="C197" s="132">
        <f t="shared" si="20"/>
        <v>55435.842605175967</v>
      </c>
      <c r="D197" s="133">
        <f t="shared" si="14"/>
        <v>267.9399059250178</v>
      </c>
      <c r="E197" s="133">
        <f t="shared" si="15"/>
        <v>777.11793891637433</v>
      </c>
      <c r="F197" s="133">
        <f t="shared" si="16"/>
        <v>1045.0578448413921</v>
      </c>
      <c r="G197" s="132">
        <f t="shared" si="17"/>
        <v>54658.724666259594</v>
      </c>
    </row>
    <row r="198" spans="1:7" x14ac:dyDescent="0.25">
      <c r="A198" s="130">
        <f t="shared" si="18"/>
        <v>51014</v>
      </c>
      <c r="B198" s="131">
        <f t="shared" si="19"/>
        <v>182</v>
      </c>
      <c r="C198" s="132">
        <f t="shared" si="20"/>
        <v>54658.724666259594</v>
      </c>
      <c r="D198" s="133">
        <f t="shared" si="14"/>
        <v>264.18383588692211</v>
      </c>
      <c r="E198" s="133">
        <f t="shared" si="15"/>
        <v>780.87400895447013</v>
      </c>
      <c r="F198" s="133">
        <f t="shared" si="16"/>
        <v>1045.0578448413921</v>
      </c>
      <c r="G198" s="132">
        <f t="shared" si="17"/>
        <v>53877.85065730512</v>
      </c>
    </row>
    <row r="199" spans="1:7" x14ac:dyDescent="0.25">
      <c r="A199" s="130">
        <f t="shared" si="18"/>
        <v>51044</v>
      </c>
      <c r="B199" s="131">
        <f t="shared" si="19"/>
        <v>183</v>
      </c>
      <c r="C199" s="132">
        <f t="shared" si="20"/>
        <v>53877.85065730512</v>
      </c>
      <c r="D199" s="133">
        <f t="shared" si="14"/>
        <v>260.40961151030882</v>
      </c>
      <c r="E199" s="133">
        <f t="shared" si="15"/>
        <v>784.64823333108336</v>
      </c>
      <c r="F199" s="133">
        <f t="shared" si="16"/>
        <v>1045.0578448413921</v>
      </c>
      <c r="G199" s="132">
        <f t="shared" si="17"/>
        <v>53093.202423974035</v>
      </c>
    </row>
    <row r="200" spans="1:7" x14ac:dyDescent="0.25">
      <c r="A200" s="130">
        <f t="shared" si="18"/>
        <v>51075</v>
      </c>
      <c r="B200" s="131">
        <f t="shared" si="19"/>
        <v>184</v>
      </c>
      <c r="C200" s="132">
        <f t="shared" si="20"/>
        <v>53093.202423974035</v>
      </c>
      <c r="D200" s="133">
        <f t="shared" si="14"/>
        <v>256.61714504920849</v>
      </c>
      <c r="E200" s="133">
        <f t="shared" si="15"/>
        <v>788.44069979218375</v>
      </c>
      <c r="F200" s="133">
        <f t="shared" si="16"/>
        <v>1045.0578448413921</v>
      </c>
      <c r="G200" s="132">
        <f t="shared" si="17"/>
        <v>52304.761724181852</v>
      </c>
    </row>
    <row r="201" spans="1:7" x14ac:dyDescent="0.25">
      <c r="A201" s="130">
        <f t="shared" si="18"/>
        <v>51105</v>
      </c>
      <c r="B201" s="131">
        <f t="shared" si="19"/>
        <v>185</v>
      </c>
      <c r="C201" s="132">
        <f t="shared" si="20"/>
        <v>52304.761724181852</v>
      </c>
      <c r="D201" s="133">
        <f t="shared" si="14"/>
        <v>252.80634833354634</v>
      </c>
      <c r="E201" s="133">
        <f t="shared" si="15"/>
        <v>792.2514965078459</v>
      </c>
      <c r="F201" s="133">
        <f t="shared" si="16"/>
        <v>1045.0578448413921</v>
      </c>
      <c r="G201" s="132">
        <f t="shared" si="17"/>
        <v>51512.510227674007</v>
      </c>
    </row>
    <row r="202" spans="1:7" x14ac:dyDescent="0.25">
      <c r="A202" s="130">
        <f t="shared" si="18"/>
        <v>51136</v>
      </c>
      <c r="B202" s="131">
        <f t="shared" si="19"/>
        <v>186</v>
      </c>
      <c r="C202" s="132">
        <f t="shared" si="20"/>
        <v>51512.510227674007</v>
      </c>
      <c r="D202" s="133">
        <f t="shared" si="14"/>
        <v>248.97713276709172</v>
      </c>
      <c r="E202" s="133">
        <f t="shared" si="15"/>
        <v>796.08071207430055</v>
      </c>
      <c r="F202" s="133">
        <f t="shared" si="16"/>
        <v>1045.0578448413924</v>
      </c>
      <c r="G202" s="132">
        <f t="shared" si="17"/>
        <v>50716.42951559971</v>
      </c>
    </row>
    <row r="203" spans="1:7" x14ac:dyDescent="0.25">
      <c r="A203" s="130">
        <f t="shared" si="18"/>
        <v>51167</v>
      </c>
      <c r="B203" s="131">
        <f t="shared" si="19"/>
        <v>187</v>
      </c>
      <c r="C203" s="132">
        <f t="shared" si="20"/>
        <v>50716.42951559971</v>
      </c>
      <c r="D203" s="133">
        <f t="shared" si="14"/>
        <v>245.12940932539928</v>
      </c>
      <c r="E203" s="133">
        <f t="shared" si="15"/>
        <v>799.92843551599299</v>
      </c>
      <c r="F203" s="133">
        <f t="shared" si="16"/>
        <v>1045.0578448413924</v>
      </c>
      <c r="G203" s="132">
        <f t="shared" si="17"/>
        <v>49916.501080083719</v>
      </c>
    </row>
    <row r="204" spans="1:7" x14ac:dyDescent="0.25">
      <c r="A204" s="130">
        <f t="shared" si="18"/>
        <v>51196</v>
      </c>
      <c r="B204" s="131">
        <f t="shared" si="19"/>
        <v>188</v>
      </c>
      <c r="C204" s="132">
        <f t="shared" si="20"/>
        <v>49916.501080083719</v>
      </c>
      <c r="D204" s="133">
        <f t="shared" si="14"/>
        <v>241.26308855373867</v>
      </c>
      <c r="E204" s="133">
        <f t="shared" si="15"/>
        <v>803.79475628765351</v>
      </c>
      <c r="F204" s="133">
        <f t="shared" si="16"/>
        <v>1045.0578448413921</v>
      </c>
      <c r="G204" s="132">
        <f t="shared" si="17"/>
        <v>49112.706323796068</v>
      </c>
    </row>
    <row r="205" spans="1:7" x14ac:dyDescent="0.25">
      <c r="A205" s="130">
        <f t="shared" si="18"/>
        <v>51227</v>
      </c>
      <c r="B205" s="131">
        <f t="shared" si="19"/>
        <v>189</v>
      </c>
      <c r="C205" s="132">
        <f t="shared" si="20"/>
        <v>49112.706323796068</v>
      </c>
      <c r="D205" s="133">
        <f t="shared" si="14"/>
        <v>237.37808056501498</v>
      </c>
      <c r="E205" s="133">
        <f t="shared" si="15"/>
        <v>807.67976427637723</v>
      </c>
      <c r="F205" s="133">
        <f t="shared" si="16"/>
        <v>1045.0578448413921</v>
      </c>
      <c r="G205" s="132">
        <f t="shared" si="17"/>
        <v>48305.026559519691</v>
      </c>
    </row>
    <row r="206" spans="1:7" x14ac:dyDescent="0.25">
      <c r="A206" s="130">
        <f t="shared" si="18"/>
        <v>51257</v>
      </c>
      <c r="B206" s="131">
        <f t="shared" si="19"/>
        <v>190</v>
      </c>
      <c r="C206" s="132">
        <f t="shared" si="20"/>
        <v>48305.026559519691</v>
      </c>
      <c r="D206" s="133">
        <f t="shared" si="14"/>
        <v>233.47429503767916</v>
      </c>
      <c r="E206" s="133">
        <f t="shared" si="15"/>
        <v>811.58354980371303</v>
      </c>
      <c r="F206" s="133">
        <f t="shared" si="16"/>
        <v>1045.0578448413921</v>
      </c>
      <c r="G206" s="132">
        <f t="shared" si="17"/>
        <v>47493.443009715978</v>
      </c>
    </row>
    <row r="207" spans="1:7" x14ac:dyDescent="0.25">
      <c r="A207" s="130">
        <f t="shared" si="18"/>
        <v>51288</v>
      </c>
      <c r="B207" s="131">
        <f t="shared" si="19"/>
        <v>191</v>
      </c>
      <c r="C207" s="132">
        <f t="shared" si="20"/>
        <v>47493.443009715978</v>
      </c>
      <c r="D207" s="133">
        <f t="shared" si="14"/>
        <v>229.55164121362787</v>
      </c>
      <c r="E207" s="133">
        <f t="shared" si="15"/>
        <v>815.50620362776442</v>
      </c>
      <c r="F207" s="133">
        <f t="shared" si="16"/>
        <v>1045.0578448413924</v>
      </c>
      <c r="G207" s="132">
        <f t="shared" si="17"/>
        <v>46677.936806088212</v>
      </c>
    </row>
    <row r="208" spans="1:7" x14ac:dyDescent="0.25">
      <c r="A208" s="130">
        <f t="shared" si="18"/>
        <v>51318</v>
      </c>
      <c r="B208" s="131">
        <f t="shared" si="19"/>
        <v>192</v>
      </c>
      <c r="C208" s="132">
        <f t="shared" si="20"/>
        <v>46677.936806088212</v>
      </c>
      <c r="D208" s="133">
        <f t="shared" si="14"/>
        <v>225.61002789609367</v>
      </c>
      <c r="E208" s="133">
        <f t="shared" si="15"/>
        <v>819.44781694529843</v>
      </c>
      <c r="F208" s="133">
        <f t="shared" si="16"/>
        <v>1045.0578448413921</v>
      </c>
      <c r="G208" s="132">
        <f t="shared" si="17"/>
        <v>45858.488989142912</v>
      </c>
    </row>
    <row r="209" spans="1:7" x14ac:dyDescent="0.25">
      <c r="A209" s="130">
        <f t="shared" si="18"/>
        <v>51349</v>
      </c>
      <c r="B209" s="131">
        <f t="shared" si="19"/>
        <v>193</v>
      </c>
      <c r="C209" s="132">
        <f t="shared" si="20"/>
        <v>45858.488989142912</v>
      </c>
      <c r="D209" s="133">
        <f t="shared" si="14"/>
        <v>221.64936344752471</v>
      </c>
      <c r="E209" s="133">
        <f t="shared" si="15"/>
        <v>823.40848139386753</v>
      </c>
      <c r="F209" s="133">
        <f t="shared" si="16"/>
        <v>1045.0578448413921</v>
      </c>
      <c r="G209" s="132">
        <f t="shared" si="17"/>
        <v>45035.080507749044</v>
      </c>
    </row>
    <row r="210" spans="1:7" x14ac:dyDescent="0.25">
      <c r="A210" s="130">
        <f t="shared" si="18"/>
        <v>51380</v>
      </c>
      <c r="B210" s="131">
        <f t="shared" si="19"/>
        <v>194</v>
      </c>
      <c r="C210" s="132">
        <f t="shared" si="20"/>
        <v>45035.080507749044</v>
      </c>
      <c r="D210" s="133">
        <f t="shared" ref="D210:D273" si="21">IF(B210="","",IPMT($E$13/12,B210,$E$7,-$E$11,$E$12,0))</f>
        <v>217.66955578745436</v>
      </c>
      <c r="E210" s="133">
        <f t="shared" ref="E210:E273" si="22">IF(B210="","",PPMT($E$13/12,B210,$E$7,-$E$11,$E$12,0))</f>
        <v>827.38828905393791</v>
      </c>
      <c r="F210" s="133">
        <f t="shared" ref="F210:F273" si="23">IF(B210="","",SUM(D210:E210))</f>
        <v>1045.0578448413924</v>
      </c>
      <c r="G210" s="132">
        <f t="shared" ref="G210:G273" si="24">IF(B210="","",SUM(C210)-SUM(E210))</f>
        <v>44207.692218695105</v>
      </c>
    </row>
    <row r="211" spans="1:7" x14ac:dyDescent="0.25">
      <c r="A211" s="130">
        <f t="shared" ref="A211:A274" si="25">IF(B211="","",EDATE(A210,1))</f>
        <v>51410</v>
      </c>
      <c r="B211" s="131">
        <f t="shared" ref="B211:B274" si="26">IF(B210="","",IF(SUM(B210)+1&lt;=$E$7,SUM(B210)+1,""))</f>
        <v>195</v>
      </c>
      <c r="C211" s="132">
        <f t="shared" ref="C211:C274" si="27">IF(B211="","",G210)</f>
        <v>44207.692218695105</v>
      </c>
      <c r="D211" s="133">
        <f t="shared" si="21"/>
        <v>213.67051239036036</v>
      </c>
      <c r="E211" s="133">
        <f t="shared" si="22"/>
        <v>831.38733245103185</v>
      </c>
      <c r="F211" s="133">
        <f t="shared" si="23"/>
        <v>1045.0578448413921</v>
      </c>
      <c r="G211" s="132">
        <f t="shared" si="24"/>
        <v>43376.30488624407</v>
      </c>
    </row>
    <row r="212" spans="1:7" x14ac:dyDescent="0.25">
      <c r="A212" s="130">
        <f t="shared" si="25"/>
        <v>51441</v>
      </c>
      <c r="B212" s="131">
        <f t="shared" si="26"/>
        <v>196</v>
      </c>
      <c r="C212" s="132">
        <f t="shared" si="27"/>
        <v>43376.30488624407</v>
      </c>
      <c r="D212" s="133">
        <f t="shared" si="21"/>
        <v>209.65214028351369</v>
      </c>
      <c r="E212" s="133">
        <f t="shared" si="22"/>
        <v>835.40570455787861</v>
      </c>
      <c r="F212" s="133">
        <f t="shared" si="23"/>
        <v>1045.0578448413924</v>
      </c>
      <c r="G212" s="132">
        <f t="shared" si="24"/>
        <v>42540.899181686189</v>
      </c>
    </row>
    <row r="213" spans="1:7" x14ac:dyDescent="0.25">
      <c r="A213" s="130">
        <f t="shared" si="25"/>
        <v>51471</v>
      </c>
      <c r="B213" s="131">
        <f t="shared" si="26"/>
        <v>197</v>
      </c>
      <c r="C213" s="132">
        <f t="shared" si="27"/>
        <v>42540.899181686189</v>
      </c>
      <c r="D213" s="133">
        <f t="shared" si="21"/>
        <v>205.61434604481727</v>
      </c>
      <c r="E213" s="133">
        <f t="shared" si="22"/>
        <v>839.44349879657489</v>
      </c>
      <c r="F213" s="133">
        <f t="shared" si="23"/>
        <v>1045.0578448413921</v>
      </c>
      <c r="G213" s="132">
        <f t="shared" si="24"/>
        <v>41701.455682889617</v>
      </c>
    </row>
    <row r="214" spans="1:7" x14ac:dyDescent="0.25">
      <c r="A214" s="130">
        <f t="shared" si="25"/>
        <v>51502</v>
      </c>
      <c r="B214" s="131">
        <f t="shared" si="26"/>
        <v>198</v>
      </c>
      <c r="C214" s="132">
        <f t="shared" si="27"/>
        <v>41701.455682889617</v>
      </c>
      <c r="D214" s="133">
        <f t="shared" si="21"/>
        <v>201.5570358006338</v>
      </c>
      <c r="E214" s="133">
        <f t="shared" si="22"/>
        <v>843.50080904075844</v>
      </c>
      <c r="F214" s="133">
        <f t="shared" si="23"/>
        <v>1045.0578448413921</v>
      </c>
      <c r="G214" s="132">
        <f t="shared" si="24"/>
        <v>40857.954873848859</v>
      </c>
    </row>
    <row r="215" spans="1:7" x14ac:dyDescent="0.25">
      <c r="A215" s="130">
        <f t="shared" si="25"/>
        <v>51533</v>
      </c>
      <c r="B215" s="131">
        <f t="shared" si="26"/>
        <v>199</v>
      </c>
      <c r="C215" s="132">
        <f t="shared" si="27"/>
        <v>40857.954873848859</v>
      </c>
      <c r="D215" s="133">
        <f t="shared" si="21"/>
        <v>197.48011522360346</v>
      </c>
      <c r="E215" s="133">
        <f t="shared" si="22"/>
        <v>847.57772961778869</v>
      </c>
      <c r="F215" s="133">
        <f t="shared" si="23"/>
        <v>1045.0578448413921</v>
      </c>
      <c r="G215" s="132">
        <f t="shared" si="24"/>
        <v>40010.377144231068</v>
      </c>
    </row>
    <row r="216" spans="1:7" x14ac:dyDescent="0.25">
      <c r="A216" s="130">
        <f t="shared" si="25"/>
        <v>51561</v>
      </c>
      <c r="B216" s="131">
        <f t="shared" si="26"/>
        <v>200</v>
      </c>
      <c r="C216" s="132">
        <f t="shared" si="27"/>
        <v>40010.377144231068</v>
      </c>
      <c r="D216" s="133">
        <f t="shared" si="21"/>
        <v>193.38348953045082</v>
      </c>
      <c r="E216" s="133">
        <f t="shared" si="22"/>
        <v>851.67435531094134</v>
      </c>
      <c r="F216" s="133">
        <f t="shared" si="23"/>
        <v>1045.0578448413921</v>
      </c>
      <c r="G216" s="132">
        <f t="shared" si="24"/>
        <v>39158.702788920127</v>
      </c>
    </row>
    <row r="217" spans="1:7" x14ac:dyDescent="0.25">
      <c r="A217" s="130">
        <f t="shared" si="25"/>
        <v>51592</v>
      </c>
      <c r="B217" s="131">
        <f t="shared" si="26"/>
        <v>201</v>
      </c>
      <c r="C217" s="132">
        <f t="shared" si="27"/>
        <v>39158.702788920127</v>
      </c>
      <c r="D217" s="133">
        <f t="shared" si="21"/>
        <v>189.26706347978129</v>
      </c>
      <c r="E217" s="133">
        <f t="shared" si="22"/>
        <v>855.79078136161081</v>
      </c>
      <c r="F217" s="133">
        <f t="shared" si="23"/>
        <v>1045.0578448413921</v>
      </c>
      <c r="G217" s="132">
        <f t="shared" si="24"/>
        <v>38302.912007558516</v>
      </c>
    </row>
    <row r="218" spans="1:7" x14ac:dyDescent="0.25">
      <c r="A218" s="130">
        <f t="shared" si="25"/>
        <v>51622</v>
      </c>
      <c r="B218" s="131">
        <f t="shared" si="26"/>
        <v>202</v>
      </c>
      <c r="C218" s="132">
        <f t="shared" si="27"/>
        <v>38302.912007558516</v>
      </c>
      <c r="D218" s="133">
        <f t="shared" si="21"/>
        <v>185.13074136986683</v>
      </c>
      <c r="E218" s="133">
        <f t="shared" si="22"/>
        <v>859.92710347152536</v>
      </c>
      <c r="F218" s="133">
        <f t="shared" si="23"/>
        <v>1045.0578448413921</v>
      </c>
      <c r="G218" s="132">
        <f t="shared" si="24"/>
        <v>37442.984904086989</v>
      </c>
    </row>
    <row r="219" spans="1:7" x14ac:dyDescent="0.25">
      <c r="A219" s="130">
        <f t="shared" si="25"/>
        <v>51653</v>
      </c>
      <c r="B219" s="131">
        <f t="shared" si="26"/>
        <v>203</v>
      </c>
      <c r="C219" s="132">
        <f t="shared" si="27"/>
        <v>37442.984904086989</v>
      </c>
      <c r="D219" s="133">
        <f t="shared" si="21"/>
        <v>180.97442703642113</v>
      </c>
      <c r="E219" s="133">
        <f t="shared" si="22"/>
        <v>864.08341780497096</v>
      </c>
      <c r="F219" s="133">
        <f t="shared" si="23"/>
        <v>1045.0578448413921</v>
      </c>
      <c r="G219" s="132">
        <f t="shared" si="24"/>
        <v>36578.901486282019</v>
      </c>
    </row>
    <row r="220" spans="1:7" x14ac:dyDescent="0.25">
      <c r="A220" s="130">
        <f t="shared" si="25"/>
        <v>51683</v>
      </c>
      <c r="B220" s="131">
        <f t="shared" si="26"/>
        <v>204</v>
      </c>
      <c r="C220" s="132">
        <f t="shared" si="27"/>
        <v>36578.901486282019</v>
      </c>
      <c r="D220" s="133">
        <f t="shared" si="21"/>
        <v>176.79802385036379</v>
      </c>
      <c r="E220" s="133">
        <f t="shared" si="22"/>
        <v>868.25982099102839</v>
      </c>
      <c r="F220" s="133">
        <f t="shared" si="23"/>
        <v>1045.0578448413921</v>
      </c>
      <c r="G220" s="132">
        <f t="shared" si="24"/>
        <v>35710.64166529099</v>
      </c>
    </row>
    <row r="221" spans="1:7" x14ac:dyDescent="0.25">
      <c r="A221" s="130">
        <f t="shared" si="25"/>
        <v>51714</v>
      </c>
      <c r="B221" s="131">
        <f t="shared" si="26"/>
        <v>205</v>
      </c>
      <c r="C221" s="132">
        <f t="shared" si="27"/>
        <v>35710.64166529099</v>
      </c>
      <c r="D221" s="133">
        <f t="shared" si="21"/>
        <v>172.60143471557379</v>
      </c>
      <c r="E221" s="133">
        <f t="shared" si="22"/>
        <v>872.45641012581848</v>
      </c>
      <c r="F221" s="133">
        <f t="shared" si="23"/>
        <v>1045.0578448413924</v>
      </c>
      <c r="G221" s="132">
        <f t="shared" si="24"/>
        <v>34838.185255165168</v>
      </c>
    </row>
    <row r="222" spans="1:7" x14ac:dyDescent="0.25">
      <c r="A222" s="130">
        <f t="shared" si="25"/>
        <v>51745</v>
      </c>
      <c r="B222" s="131">
        <f t="shared" si="26"/>
        <v>206</v>
      </c>
      <c r="C222" s="132">
        <f t="shared" si="27"/>
        <v>34838.185255165168</v>
      </c>
      <c r="D222" s="133">
        <f t="shared" si="21"/>
        <v>168.38456206663233</v>
      </c>
      <c r="E222" s="133">
        <f t="shared" si="22"/>
        <v>876.67328277475985</v>
      </c>
      <c r="F222" s="133">
        <f t="shared" si="23"/>
        <v>1045.0578448413921</v>
      </c>
      <c r="G222" s="132">
        <f t="shared" si="24"/>
        <v>33961.511972390406</v>
      </c>
    </row>
    <row r="223" spans="1:7" x14ac:dyDescent="0.25">
      <c r="A223" s="130">
        <f t="shared" si="25"/>
        <v>51775</v>
      </c>
      <c r="B223" s="131">
        <f t="shared" si="26"/>
        <v>207</v>
      </c>
      <c r="C223" s="132">
        <f t="shared" si="27"/>
        <v>33961.511972390406</v>
      </c>
      <c r="D223" s="133">
        <f t="shared" si="21"/>
        <v>164.14730786655434</v>
      </c>
      <c r="E223" s="133">
        <f t="shared" si="22"/>
        <v>880.91053697483778</v>
      </c>
      <c r="F223" s="133">
        <f t="shared" si="23"/>
        <v>1045.0578448413921</v>
      </c>
      <c r="G223" s="132">
        <f t="shared" si="24"/>
        <v>33080.60143541557</v>
      </c>
    </row>
    <row r="224" spans="1:7" x14ac:dyDescent="0.25">
      <c r="A224" s="130">
        <f t="shared" si="25"/>
        <v>51806</v>
      </c>
      <c r="B224" s="131">
        <f t="shared" si="26"/>
        <v>208</v>
      </c>
      <c r="C224" s="132">
        <f t="shared" si="27"/>
        <v>33080.60143541557</v>
      </c>
      <c r="D224" s="133">
        <f t="shared" si="21"/>
        <v>159.88957360450931</v>
      </c>
      <c r="E224" s="133">
        <f t="shared" si="22"/>
        <v>885.16827123688302</v>
      </c>
      <c r="F224" s="133">
        <f t="shared" si="23"/>
        <v>1045.0578448413924</v>
      </c>
      <c r="G224" s="132">
        <f t="shared" si="24"/>
        <v>32195.433164178688</v>
      </c>
    </row>
    <row r="225" spans="1:7" x14ac:dyDescent="0.25">
      <c r="A225" s="130">
        <f t="shared" si="25"/>
        <v>51836</v>
      </c>
      <c r="B225" s="131">
        <f t="shared" si="26"/>
        <v>209</v>
      </c>
      <c r="C225" s="132">
        <f t="shared" si="27"/>
        <v>32195.433164178688</v>
      </c>
      <c r="D225" s="133">
        <f t="shared" si="21"/>
        <v>155.61126029353102</v>
      </c>
      <c r="E225" s="133">
        <f t="shared" si="22"/>
        <v>889.44658454786122</v>
      </c>
      <c r="F225" s="133">
        <f t="shared" si="23"/>
        <v>1045.0578448413921</v>
      </c>
      <c r="G225" s="132">
        <f t="shared" si="24"/>
        <v>31305.986579630826</v>
      </c>
    </row>
    <row r="226" spans="1:7" x14ac:dyDescent="0.25">
      <c r="A226" s="130">
        <f t="shared" si="25"/>
        <v>51867</v>
      </c>
      <c r="B226" s="131">
        <f t="shared" si="26"/>
        <v>210</v>
      </c>
      <c r="C226" s="132">
        <f t="shared" si="27"/>
        <v>31305.986579630826</v>
      </c>
      <c r="D226" s="133">
        <f t="shared" si="21"/>
        <v>151.31226846821636</v>
      </c>
      <c r="E226" s="133">
        <f t="shared" si="22"/>
        <v>893.74557637317594</v>
      </c>
      <c r="F226" s="133">
        <f t="shared" si="23"/>
        <v>1045.0578448413924</v>
      </c>
      <c r="G226" s="132">
        <f t="shared" si="24"/>
        <v>30412.241003257652</v>
      </c>
    </row>
    <row r="227" spans="1:7" x14ac:dyDescent="0.25">
      <c r="A227" s="130">
        <f t="shared" si="25"/>
        <v>51898</v>
      </c>
      <c r="B227" s="131">
        <f t="shared" si="26"/>
        <v>211</v>
      </c>
      <c r="C227" s="132">
        <f t="shared" si="27"/>
        <v>30412.241003257652</v>
      </c>
      <c r="D227" s="133">
        <f t="shared" si="21"/>
        <v>146.99249818241265</v>
      </c>
      <c r="E227" s="133">
        <f t="shared" si="22"/>
        <v>898.06534665897948</v>
      </c>
      <c r="F227" s="133">
        <f t="shared" si="23"/>
        <v>1045.0578448413921</v>
      </c>
      <c r="G227" s="132">
        <f t="shared" si="24"/>
        <v>29514.175656598673</v>
      </c>
    </row>
    <row r="228" spans="1:7" x14ac:dyDescent="0.25">
      <c r="A228" s="130">
        <f t="shared" si="25"/>
        <v>51926</v>
      </c>
      <c r="B228" s="131">
        <f t="shared" si="26"/>
        <v>212</v>
      </c>
      <c r="C228" s="132">
        <f t="shared" si="27"/>
        <v>29514.175656598673</v>
      </c>
      <c r="D228" s="133">
        <f t="shared" si="21"/>
        <v>142.65184900689428</v>
      </c>
      <c r="E228" s="133">
        <f t="shared" si="22"/>
        <v>902.40599583449796</v>
      </c>
      <c r="F228" s="133">
        <f t="shared" si="23"/>
        <v>1045.0578448413921</v>
      </c>
      <c r="G228" s="132">
        <f t="shared" si="24"/>
        <v>28611.769660764174</v>
      </c>
    </row>
    <row r="229" spans="1:7" x14ac:dyDescent="0.25">
      <c r="A229" s="130">
        <f t="shared" si="25"/>
        <v>51957</v>
      </c>
      <c r="B229" s="131">
        <f t="shared" si="26"/>
        <v>213</v>
      </c>
      <c r="C229" s="132">
        <f t="shared" si="27"/>
        <v>28611.769660764174</v>
      </c>
      <c r="D229" s="133">
        <f t="shared" si="21"/>
        <v>138.29022002702754</v>
      </c>
      <c r="E229" s="133">
        <f t="shared" si="22"/>
        <v>906.76762481436469</v>
      </c>
      <c r="F229" s="133">
        <f t="shared" si="23"/>
        <v>1045.0578448413921</v>
      </c>
      <c r="G229" s="132">
        <f t="shared" si="24"/>
        <v>27705.002035949808</v>
      </c>
    </row>
    <row r="230" spans="1:7" x14ac:dyDescent="0.25">
      <c r="A230" s="130">
        <f t="shared" si="25"/>
        <v>51987</v>
      </c>
      <c r="B230" s="131">
        <f t="shared" si="26"/>
        <v>214</v>
      </c>
      <c r="C230" s="132">
        <f t="shared" si="27"/>
        <v>27705.002035949808</v>
      </c>
      <c r="D230" s="133">
        <f t="shared" si="21"/>
        <v>133.90750984042478</v>
      </c>
      <c r="E230" s="133">
        <f t="shared" si="22"/>
        <v>911.1503350009674</v>
      </c>
      <c r="F230" s="133">
        <f t="shared" si="23"/>
        <v>1045.0578448413921</v>
      </c>
      <c r="G230" s="132">
        <f t="shared" si="24"/>
        <v>26793.851700948842</v>
      </c>
    </row>
    <row r="231" spans="1:7" x14ac:dyDescent="0.25">
      <c r="A231" s="130">
        <f t="shared" si="25"/>
        <v>52018</v>
      </c>
      <c r="B231" s="131">
        <f t="shared" si="26"/>
        <v>215</v>
      </c>
      <c r="C231" s="132">
        <f t="shared" si="27"/>
        <v>26793.851700948842</v>
      </c>
      <c r="D231" s="133">
        <f t="shared" si="21"/>
        <v>129.50361655458678</v>
      </c>
      <c r="E231" s="133">
        <f t="shared" si="22"/>
        <v>915.55422828680548</v>
      </c>
      <c r="F231" s="133">
        <f t="shared" si="23"/>
        <v>1045.0578448413924</v>
      </c>
      <c r="G231" s="132">
        <f t="shared" si="24"/>
        <v>25878.297472662038</v>
      </c>
    </row>
    <row r="232" spans="1:7" x14ac:dyDescent="0.25">
      <c r="A232" s="130">
        <f t="shared" si="25"/>
        <v>52048</v>
      </c>
      <c r="B232" s="131">
        <f t="shared" si="26"/>
        <v>216</v>
      </c>
      <c r="C232" s="132">
        <f t="shared" si="27"/>
        <v>25878.297472662038</v>
      </c>
      <c r="D232" s="133">
        <f t="shared" si="21"/>
        <v>125.07843778453388</v>
      </c>
      <c r="E232" s="133">
        <f t="shared" si="22"/>
        <v>919.97940705685835</v>
      </c>
      <c r="F232" s="133">
        <f t="shared" si="23"/>
        <v>1045.0578448413921</v>
      </c>
      <c r="G232" s="132">
        <f t="shared" si="24"/>
        <v>24958.318065605181</v>
      </c>
    </row>
    <row r="233" spans="1:7" x14ac:dyDescent="0.25">
      <c r="A233" s="130">
        <f t="shared" si="25"/>
        <v>52079</v>
      </c>
      <c r="B233" s="131">
        <f t="shared" si="26"/>
        <v>217</v>
      </c>
      <c r="C233" s="132">
        <f t="shared" si="27"/>
        <v>24958.318065605181</v>
      </c>
      <c r="D233" s="133">
        <f t="shared" si="21"/>
        <v>120.63187065042574</v>
      </c>
      <c r="E233" s="133">
        <f t="shared" si="22"/>
        <v>924.42597419096649</v>
      </c>
      <c r="F233" s="133">
        <f t="shared" si="23"/>
        <v>1045.0578448413921</v>
      </c>
      <c r="G233" s="132">
        <f t="shared" si="24"/>
        <v>24033.892091414215</v>
      </c>
    </row>
    <row r="234" spans="1:7" x14ac:dyDescent="0.25">
      <c r="A234" s="130">
        <f t="shared" si="25"/>
        <v>52110</v>
      </c>
      <c r="B234" s="131">
        <f t="shared" si="26"/>
        <v>218</v>
      </c>
      <c r="C234" s="132">
        <f t="shared" si="27"/>
        <v>24033.892091414215</v>
      </c>
      <c r="D234" s="133">
        <f t="shared" si="21"/>
        <v>116.16381177516938</v>
      </c>
      <c r="E234" s="133">
        <f t="shared" si="22"/>
        <v>928.89403306622285</v>
      </c>
      <c r="F234" s="133">
        <f t="shared" si="23"/>
        <v>1045.0578448413921</v>
      </c>
      <c r="G234" s="132">
        <f t="shared" si="24"/>
        <v>23104.998058347992</v>
      </c>
    </row>
    <row r="235" spans="1:7" x14ac:dyDescent="0.25">
      <c r="A235" s="130">
        <f t="shared" si="25"/>
        <v>52140</v>
      </c>
      <c r="B235" s="131">
        <f t="shared" si="26"/>
        <v>219</v>
      </c>
      <c r="C235" s="132">
        <f t="shared" si="27"/>
        <v>23104.998058347992</v>
      </c>
      <c r="D235" s="133">
        <f t="shared" si="21"/>
        <v>111.67415728201598</v>
      </c>
      <c r="E235" s="133">
        <f t="shared" si="22"/>
        <v>933.3836875593762</v>
      </c>
      <c r="F235" s="133">
        <f t="shared" si="23"/>
        <v>1045.0578448413921</v>
      </c>
      <c r="G235" s="132">
        <f t="shared" si="24"/>
        <v>22171.614370788615</v>
      </c>
    </row>
    <row r="236" spans="1:7" x14ac:dyDescent="0.25">
      <c r="A236" s="130">
        <f t="shared" si="25"/>
        <v>52171</v>
      </c>
      <c r="B236" s="131">
        <f t="shared" si="26"/>
        <v>220</v>
      </c>
      <c r="C236" s="132">
        <f t="shared" si="27"/>
        <v>22171.614370788615</v>
      </c>
      <c r="D236" s="133">
        <f t="shared" si="21"/>
        <v>107.16280279214563</v>
      </c>
      <c r="E236" s="133">
        <f t="shared" si="22"/>
        <v>937.89504204924651</v>
      </c>
      <c r="F236" s="133">
        <f t="shared" si="23"/>
        <v>1045.0578448413921</v>
      </c>
      <c r="G236" s="132">
        <f t="shared" si="24"/>
        <v>21233.719328739367</v>
      </c>
    </row>
    <row r="237" spans="1:7" x14ac:dyDescent="0.25">
      <c r="A237" s="130">
        <f t="shared" si="25"/>
        <v>52201</v>
      </c>
      <c r="B237" s="131">
        <f t="shared" si="26"/>
        <v>221</v>
      </c>
      <c r="C237" s="132">
        <f t="shared" si="27"/>
        <v>21233.719328739367</v>
      </c>
      <c r="D237" s="133">
        <f t="shared" si="21"/>
        <v>102.62964342224099</v>
      </c>
      <c r="E237" s="133">
        <f t="shared" si="22"/>
        <v>942.42820141915126</v>
      </c>
      <c r="F237" s="133">
        <f t="shared" si="23"/>
        <v>1045.0578448413924</v>
      </c>
      <c r="G237" s="132">
        <f t="shared" si="24"/>
        <v>20291.291127320215</v>
      </c>
    </row>
    <row r="238" spans="1:7" x14ac:dyDescent="0.25">
      <c r="A238" s="130">
        <f t="shared" si="25"/>
        <v>52232</v>
      </c>
      <c r="B238" s="131">
        <f t="shared" si="26"/>
        <v>222</v>
      </c>
      <c r="C238" s="132">
        <f t="shared" si="27"/>
        <v>20291.291127320215</v>
      </c>
      <c r="D238" s="133">
        <f t="shared" si="21"/>
        <v>98.074573782048404</v>
      </c>
      <c r="E238" s="133">
        <f t="shared" si="22"/>
        <v>946.98327105934391</v>
      </c>
      <c r="F238" s="133">
        <f t="shared" si="23"/>
        <v>1045.0578448413924</v>
      </c>
      <c r="G238" s="132">
        <f t="shared" si="24"/>
        <v>19344.307856260872</v>
      </c>
    </row>
    <row r="239" spans="1:7" x14ac:dyDescent="0.25">
      <c r="A239" s="130">
        <f t="shared" si="25"/>
        <v>52263</v>
      </c>
      <c r="B239" s="131">
        <f t="shared" si="26"/>
        <v>223</v>
      </c>
      <c r="C239" s="132">
        <f t="shared" si="27"/>
        <v>19344.307856260872</v>
      </c>
      <c r="D239" s="133">
        <f t="shared" si="21"/>
        <v>93.497487971928251</v>
      </c>
      <c r="E239" s="133">
        <f t="shared" si="22"/>
        <v>951.56035686946404</v>
      </c>
      <c r="F239" s="133">
        <f t="shared" si="23"/>
        <v>1045.0578448413924</v>
      </c>
      <c r="G239" s="132">
        <f t="shared" si="24"/>
        <v>18392.747499391407</v>
      </c>
    </row>
    <row r="240" spans="1:7" x14ac:dyDescent="0.25">
      <c r="A240" s="130">
        <f t="shared" si="25"/>
        <v>52291</v>
      </c>
      <c r="B240" s="131">
        <f t="shared" si="26"/>
        <v>224</v>
      </c>
      <c r="C240" s="132">
        <f t="shared" si="27"/>
        <v>18392.747499391407</v>
      </c>
      <c r="D240" s="133">
        <f t="shared" si="21"/>
        <v>88.898279580392511</v>
      </c>
      <c r="E240" s="133">
        <f t="shared" si="22"/>
        <v>956.15956526099978</v>
      </c>
      <c r="F240" s="133">
        <f t="shared" si="23"/>
        <v>1045.0578448413924</v>
      </c>
      <c r="G240" s="132">
        <f t="shared" si="24"/>
        <v>17436.587934130406</v>
      </c>
    </row>
    <row r="241" spans="1:7" x14ac:dyDescent="0.25">
      <c r="A241" s="130">
        <f t="shared" si="25"/>
        <v>52322</v>
      </c>
      <c r="B241" s="131">
        <f t="shared" si="26"/>
        <v>225</v>
      </c>
      <c r="C241" s="132">
        <f t="shared" si="27"/>
        <v>17436.587934130406</v>
      </c>
      <c r="D241" s="133">
        <f t="shared" si="21"/>
        <v>84.276841681630998</v>
      </c>
      <c r="E241" s="133">
        <f t="shared" si="22"/>
        <v>960.78100315976133</v>
      </c>
      <c r="F241" s="133">
        <f t="shared" si="23"/>
        <v>1045.0578448413924</v>
      </c>
      <c r="G241" s="132">
        <f t="shared" si="24"/>
        <v>16475.806930970644</v>
      </c>
    </row>
    <row r="242" spans="1:7" x14ac:dyDescent="0.25">
      <c r="A242" s="130">
        <f t="shared" si="25"/>
        <v>52352</v>
      </c>
      <c r="B242" s="131">
        <f t="shared" si="26"/>
        <v>226</v>
      </c>
      <c r="C242" s="132">
        <f t="shared" si="27"/>
        <v>16475.806930970644</v>
      </c>
      <c r="D242" s="133">
        <f t="shared" si="21"/>
        <v>79.633066833025509</v>
      </c>
      <c r="E242" s="133">
        <f t="shared" si="22"/>
        <v>965.42477800836662</v>
      </c>
      <c r="F242" s="133">
        <f t="shared" si="23"/>
        <v>1045.0578448413921</v>
      </c>
      <c r="G242" s="132">
        <f t="shared" si="24"/>
        <v>15510.382152962278</v>
      </c>
    </row>
    <row r="243" spans="1:7" x14ac:dyDescent="0.25">
      <c r="A243" s="130">
        <f t="shared" si="25"/>
        <v>52383</v>
      </c>
      <c r="B243" s="131">
        <f t="shared" si="26"/>
        <v>227</v>
      </c>
      <c r="C243" s="132">
        <f t="shared" si="27"/>
        <v>15510.382152962278</v>
      </c>
      <c r="D243" s="133">
        <f t="shared" si="21"/>
        <v>74.966847072651703</v>
      </c>
      <c r="E243" s="133">
        <f t="shared" si="22"/>
        <v>970.09099776874041</v>
      </c>
      <c r="F243" s="133">
        <f t="shared" si="23"/>
        <v>1045.0578448413921</v>
      </c>
      <c r="G243" s="132">
        <f t="shared" si="24"/>
        <v>14540.291155193538</v>
      </c>
    </row>
    <row r="244" spans="1:7" x14ac:dyDescent="0.25">
      <c r="A244" s="130">
        <f t="shared" si="25"/>
        <v>52413</v>
      </c>
      <c r="B244" s="131">
        <f t="shared" si="26"/>
        <v>228</v>
      </c>
      <c r="C244" s="132">
        <f t="shared" si="27"/>
        <v>14540.291155193538</v>
      </c>
      <c r="D244" s="133">
        <f t="shared" si="21"/>
        <v>70.278073916769486</v>
      </c>
      <c r="E244" s="133">
        <f t="shared" si="22"/>
        <v>974.77977092462288</v>
      </c>
      <c r="F244" s="133">
        <f t="shared" si="23"/>
        <v>1045.0578448413924</v>
      </c>
      <c r="G244" s="132">
        <f t="shared" si="24"/>
        <v>13565.511384268915</v>
      </c>
    </row>
    <row r="245" spans="1:7" x14ac:dyDescent="0.25">
      <c r="A245" s="130">
        <f t="shared" si="25"/>
        <v>52444</v>
      </c>
      <c r="B245" s="131">
        <f t="shared" si="26"/>
        <v>229</v>
      </c>
      <c r="C245" s="132">
        <f t="shared" si="27"/>
        <v>13565.511384268915</v>
      </c>
      <c r="D245" s="133">
        <f t="shared" si="21"/>
        <v>65.566638357300462</v>
      </c>
      <c r="E245" s="133">
        <f t="shared" si="22"/>
        <v>979.49120648409166</v>
      </c>
      <c r="F245" s="133">
        <f t="shared" si="23"/>
        <v>1045.0578448413921</v>
      </c>
      <c r="G245" s="132">
        <f t="shared" si="24"/>
        <v>12586.020177784823</v>
      </c>
    </row>
    <row r="246" spans="1:7" x14ac:dyDescent="0.25">
      <c r="A246" s="130">
        <f t="shared" si="25"/>
        <v>52475</v>
      </c>
      <c r="B246" s="131">
        <f t="shared" si="26"/>
        <v>230</v>
      </c>
      <c r="C246" s="132">
        <f t="shared" si="27"/>
        <v>12586.020177784823</v>
      </c>
      <c r="D246" s="133">
        <f t="shared" si="21"/>
        <v>60.832430859294021</v>
      </c>
      <c r="E246" s="133">
        <f t="shared" si="22"/>
        <v>984.22541398209819</v>
      </c>
      <c r="F246" s="133">
        <f t="shared" si="23"/>
        <v>1045.0578448413921</v>
      </c>
      <c r="G246" s="132">
        <f t="shared" si="24"/>
        <v>11601.794763802725</v>
      </c>
    </row>
    <row r="247" spans="1:7" x14ac:dyDescent="0.25">
      <c r="A247" s="130">
        <f t="shared" si="25"/>
        <v>52505</v>
      </c>
      <c r="B247" s="131">
        <f t="shared" si="26"/>
        <v>231</v>
      </c>
      <c r="C247" s="132">
        <f t="shared" si="27"/>
        <v>11601.794763802725</v>
      </c>
      <c r="D247" s="133">
        <f t="shared" si="21"/>
        <v>56.075341358380548</v>
      </c>
      <c r="E247" s="133">
        <f t="shared" si="22"/>
        <v>988.98250348301167</v>
      </c>
      <c r="F247" s="133">
        <f t="shared" si="23"/>
        <v>1045.0578448413921</v>
      </c>
      <c r="G247" s="132">
        <f t="shared" si="24"/>
        <v>10612.812260319713</v>
      </c>
    </row>
    <row r="248" spans="1:7" x14ac:dyDescent="0.25">
      <c r="A248" s="130">
        <f t="shared" si="25"/>
        <v>52536</v>
      </c>
      <c r="B248" s="131">
        <f t="shared" si="26"/>
        <v>232</v>
      </c>
      <c r="C248" s="132">
        <f t="shared" si="27"/>
        <v>10612.812260319713</v>
      </c>
      <c r="D248" s="133">
        <f t="shared" si="21"/>
        <v>51.295259258212653</v>
      </c>
      <c r="E248" s="133">
        <f t="shared" si="22"/>
        <v>993.76258558317954</v>
      </c>
      <c r="F248" s="133">
        <f t="shared" si="23"/>
        <v>1045.0578448413921</v>
      </c>
      <c r="G248" s="132">
        <f t="shared" si="24"/>
        <v>9619.0496747365341</v>
      </c>
    </row>
    <row r="249" spans="1:7" x14ac:dyDescent="0.25">
      <c r="A249" s="130">
        <f t="shared" si="25"/>
        <v>52566</v>
      </c>
      <c r="B249" s="131">
        <f t="shared" si="26"/>
        <v>233</v>
      </c>
      <c r="C249" s="132">
        <f t="shared" si="27"/>
        <v>9619.0496747365341</v>
      </c>
      <c r="D249" s="133">
        <f t="shared" si="21"/>
        <v>46.492073427893963</v>
      </c>
      <c r="E249" s="133">
        <f t="shared" si="22"/>
        <v>998.56577141349828</v>
      </c>
      <c r="F249" s="133">
        <f t="shared" si="23"/>
        <v>1045.0578448413924</v>
      </c>
      <c r="G249" s="132">
        <f t="shared" si="24"/>
        <v>8620.4839033230364</v>
      </c>
    </row>
    <row r="250" spans="1:7" x14ac:dyDescent="0.25">
      <c r="A250" s="130">
        <f t="shared" si="25"/>
        <v>52597</v>
      </c>
      <c r="B250" s="131">
        <f t="shared" si="26"/>
        <v>234</v>
      </c>
      <c r="C250" s="132">
        <f t="shared" si="27"/>
        <v>8620.4839033230364</v>
      </c>
      <c r="D250" s="133">
        <f t="shared" si="21"/>
        <v>41.665672199395388</v>
      </c>
      <c r="E250" s="133">
        <f t="shared" si="22"/>
        <v>1003.3921726419967</v>
      </c>
      <c r="F250" s="133">
        <f t="shared" si="23"/>
        <v>1045.0578448413921</v>
      </c>
      <c r="G250" s="132">
        <f t="shared" si="24"/>
        <v>7617.0917306810397</v>
      </c>
    </row>
    <row r="251" spans="1:7" x14ac:dyDescent="0.25">
      <c r="A251" s="130">
        <f t="shared" si="25"/>
        <v>52628</v>
      </c>
      <c r="B251" s="131">
        <f t="shared" si="26"/>
        <v>235</v>
      </c>
      <c r="C251" s="132">
        <f t="shared" si="27"/>
        <v>7617.0917306810397</v>
      </c>
      <c r="D251" s="133">
        <f t="shared" si="21"/>
        <v>36.815943364959061</v>
      </c>
      <c r="E251" s="133">
        <f t="shared" si="22"/>
        <v>1008.2419014764332</v>
      </c>
      <c r="F251" s="133">
        <f t="shared" si="23"/>
        <v>1045.0578448413924</v>
      </c>
      <c r="G251" s="132">
        <f t="shared" si="24"/>
        <v>6608.8498292046061</v>
      </c>
    </row>
    <row r="252" spans="1:7" x14ac:dyDescent="0.25">
      <c r="A252" s="130">
        <f t="shared" si="25"/>
        <v>52657</v>
      </c>
      <c r="B252" s="131">
        <f t="shared" si="26"/>
        <v>236</v>
      </c>
      <c r="C252" s="132">
        <f t="shared" si="27"/>
        <v>6608.8498292046061</v>
      </c>
      <c r="D252" s="133">
        <f t="shared" si="21"/>
        <v>31.942774174489635</v>
      </c>
      <c r="E252" s="133">
        <f t="shared" si="22"/>
        <v>1013.1150706669026</v>
      </c>
      <c r="F252" s="133">
        <f t="shared" si="23"/>
        <v>1045.0578448413924</v>
      </c>
      <c r="G252" s="132">
        <f t="shared" si="24"/>
        <v>5595.7347585377038</v>
      </c>
    </row>
    <row r="253" spans="1:7" x14ac:dyDescent="0.25">
      <c r="A253" s="130">
        <f t="shared" si="25"/>
        <v>52688</v>
      </c>
      <c r="B253" s="131">
        <f t="shared" si="26"/>
        <v>237</v>
      </c>
      <c r="C253" s="132">
        <f t="shared" si="27"/>
        <v>5595.7347585377038</v>
      </c>
      <c r="D253" s="133">
        <f t="shared" si="21"/>
        <v>27.04605133293294</v>
      </c>
      <c r="E253" s="133">
        <f t="shared" si="22"/>
        <v>1018.0117935084592</v>
      </c>
      <c r="F253" s="133">
        <f t="shared" si="23"/>
        <v>1045.0578448413921</v>
      </c>
      <c r="G253" s="132">
        <f t="shared" si="24"/>
        <v>4577.7229650292447</v>
      </c>
    </row>
    <row r="254" spans="1:7" x14ac:dyDescent="0.25">
      <c r="A254" s="130">
        <f t="shared" si="25"/>
        <v>52718</v>
      </c>
      <c r="B254" s="131">
        <f t="shared" si="26"/>
        <v>238</v>
      </c>
      <c r="C254" s="132">
        <f t="shared" si="27"/>
        <v>4577.7229650292447</v>
      </c>
      <c r="D254" s="133">
        <f t="shared" si="21"/>
        <v>22.125660997642054</v>
      </c>
      <c r="E254" s="133">
        <f t="shared" si="22"/>
        <v>1022.9321838437502</v>
      </c>
      <c r="F254" s="133">
        <f t="shared" si="23"/>
        <v>1045.0578448413921</v>
      </c>
      <c r="G254" s="132">
        <f t="shared" si="24"/>
        <v>3554.7907811854948</v>
      </c>
    </row>
    <row r="255" spans="1:7" x14ac:dyDescent="0.25">
      <c r="A255" s="130">
        <f t="shared" si="25"/>
        <v>52749</v>
      </c>
      <c r="B255" s="131">
        <f t="shared" si="26"/>
        <v>239</v>
      </c>
      <c r="C255" s="132">
        <f t="shared" si="27"/>
        <v>3554.7907811854948</v>
      </c>
      <c r="D255" s="133">
        <f t="shared" si="21"/>
        <v>17.181488775730596</v>
      </c>
      <c r="E255" s="133">
        <f t="shared" si="22"/>
        <v>1027.8763560656614</v>
      </c>
      <c r="F255" s="133">
        <f t="shared" si="23"/>
        <v>1045.0578448413919</v>
      </c>
      <c r="G255" s="132">
        <f t="shared" si="24"/>
        <v>2526.9144251198331</v>
      </c>
    </row>
    <row r="256" spans="1:7" x14ac:dyDescent="0.25">
      <c r="A256" s="130">
        <f t="shared" si="25"/>
        <v>52779</v>
      </c>
      <c r="B256" s="131">
        <f t="shared" si="26"/>
        <v>240</v>
      </c>
      <c r="C256" s="132">
        <f t="shared" si="27"/>
        <v>2526.9144251198331</v>
      </c>
      <c r="D256" s="133">
        <f t="shared" si="21"/>
        <v>12.213419721413231</v>
      </c>
      <c r="E256" s="133">
        <f t="shared" si="22"/>
        <v>1032.844425119979</v>
      </c>
      <c r="F256" s="133">
        <f t="shared" si="23"/>
        <v>1045.0578448413921</v>
      </c>
      <c r="G256" s="132">
        <f t="shared" si="24"/>
        <v>1494.0699999998542</v>
      </c>
    </row>
    <row r="257" spans="1:7" x14ac:dyDescent="0.25">
      <c r="A257" s="130" t="str">
        <f t="shared" si="25"/>
        <v/>
      </c>
      <c r="B257" s="131" t="str">
        <f t="shared" si="26"/>
        <v/>
      </c>
      <c r="C257" s="132" t="str">
        <f t="shared" si="27"/>
        <v/>
      </c>
      <c r="D257" s="133" t="str">
        <f t="shared" si="21"/>
        <v/>
      </c>
      <c r="E257" s="133" t="str">
        <f t="shared" si="22"/>
        <v/>
      </c>
      <c r="F257" s="133" t="str">
        <f t="shared" si="23"/>
        <v/>
      </c>
      <c r="G257" s="132" t="str">
        <f t="shared" si="24"/>
        <v/>
      </c>
    </row>
    <row r="258" spans="1:7" x14ac:dyDescent="0.25">
      <c r="A258" s="130" t="str">
        <f t="shared" si="25"/>
        <v/>
      </c>
      <c r="B258" s="131" t="str">
        <f t="shared" si="26"/>
        <v/>
      </c>
      <c r="C258" s="132" t="str">
        <f t="shared" si="27"/>
        <v/>
      </c>
      <c r="D258" s="133" t="str">
        <f t="shared" si="21"/>
        <v/>
      </c>
      <c r="E258" s="133" t="str">
        <f t="shared" si="22"/>
        <v/>
      </c>
      <c r="F258" s="133" t="str">
        <f t="shared" si="23"/>
        <v/>
      </c>
      <c r="G258" s="132" t="str">
        <f t="shared" si="24"/>
        <v/>
      </c>
    </row>
    <row r="259" spans="1:7" x14ac:dyDescent="0.25">
      <c r="A259" s="130" t="str">
        <f t="shared" si="25"/>
        <v/>
      </c>
      <c r="B259" s="131" t="str">
        <f t="shared" si="26"/>
        <v/>
      </c>
      <c r="C259" s="132" t="str">
        <f t="shared" si="27"/>
        <v/>
      </c>
      <c r="D259" s="133" t="str">
        <f t="shared" si="21"/>
        <v/>
      </c>
      <c r="E259" s="133" t="str">
        <f t="shared" si="22"/>
        <v/>
      </c>
      <c r="F259" s="133" t="str">
        <f t="shared" si="23"/>
        <v/>
      </c>
      <c r="G259" s="132" t="str">
        <f t="shared" si="24"/>
        <v/>
      </c>
    </row>
    <row r="260" spans="1:7" x14ac:dyDescent="0.25">
      <c r="A260" s="130" t="str">
        <f t="shared" si="25"/>
        <v/>
      </c>
      <c r="B260" s="131" t="str">
        <f t="shared" si="26"/>
        <v/>
      </c>
      <c r="C260" s="132" t="str">
        <f t="shared" si="27"/>
        <v/>
      </c>
      <c r="D260" s="133" t="str">
        <f t="shared" si="21"/>
        <v/>
      </c>
      <c r="E260" s="133" t="str">
        <f t="shared" si="22"/>
        <v/>
      </c>
      <c r="F260" s="133" t="str">
        <f t="shared" si="23"/>
        <v/>
      </c>
      <c r="G260" s="132" t="str">
        <f t="shared" si="24"/>
        <v/>
      </c>
    </row>
    <row r="261" spans="1:7" x14ac:dyDescent="0.25">
      <c r="A261" s="130" t="str">
        <f t="shared" si="25"/>
        <v/>
      </c>
      <c r="B261" s="131" t="str">
        <f t="shared" si="26"/>
        <v/>
      </c>
      <c r="C261" s="132" t="str">
        <f t="shared" si="27"/>
        <v/>
      </c>
      <c r="D261" s="133" t="str">
        <f t="shared" si="21"/>
        <v/>
      </c>
      <c r="E261" s="133" t="str">
        <f t="shared" si="22"/>
        <v/>
      </c>
      <c r="F261" s="133" t="str">
        <f t="shared" si="23"/>
        <v/>
      </c>
      <c r="G261" s="132" t="str">
        <f t="shared" si="24"/>
        <v/>
      </c>
    </row>
    <row r="262" spans="1:7" x14ac:dyDescent="0.25">
      <c r="A262" s="130" t="str">
        <f t="shared" si="25"/>
        <v/>
      </c>
      <c r="B262" s="131" t="str">
        <f t="shared" si="26"/>
        <v/>
      </c>
      <c r="C262" s="132" t="str">
        <f t="shared" si="27"/>
        <v/>
      </c>
      <c r="D262" s="133" t="str">
        <f t="shared" si="21"/>
        <v/>
      </c>
      <c r="E262" s="133" t="str">
        <f t="shared" si="22"/>
        <v/>
      </c>
      <c r="F262" s="133" t="str">
        <f t="shared" si="23"/>
        <v/>
      </c>
      <c r="G262" s="132" t="str">
        <f t="shared" si="24"/>
        <v/>
      </c>
    </row>
    <row r="263" spans="1:7" x14ac:dyDescent="0.25">
      <c r="A263" s="130" t="str">
        <f t="shared" si="25"/>
        <v/>
      </c>
      <c r="B263" s="131" t="str">
        <f t="shared" si="26"/>
        <v/>
      </c>
      <c r="C263" s="132" t="str">
        <f t="shared" si="27"/>
        <v/>
      </c>
      <c r="D263" s="133" t="str">
        <f t="shared" si="21"/>
        <v/>
      </c>
      <c r="E263" s="133" t="str">
        <f t="shared" si="22"/>
        <v/>
      </c>
      <c r="F263" s="133" t="str">
        <f t="shared" si="23"/>
        <v/>
      </c>
      <c r="G263" s="132" t="str">
        <f t="shared" si="24"/>
        <v/>
      </c>
    </row>
    <row r="264" spans="1:7" x14ac:dyDescent="0.25">
      <c r="A264" s="130" t="str">
        <f t="shared" si="25"/>
        <v/>
      </c>
      <c r="B264" s="131" t="str">
        <f t="shared" si="26"/>
        <v/>
      </c>
      <c r="C264" s="132" t="str">
        <f t="shared" si="27"/>
        <v/>
      </c>
      <c r="D264" s="133" t="str">
        <f t="shared" si="21"/>
        <v/>
      </c>
      <c r="E264" s="133" t="str">
        <f t="shared" si="22"/>
        <v/>
      </c>
      <c r="F264" s="133" t="str">
        <f t="shared" si="23"/>
        <v/>
      </c>
      <c r="G264" s="132" t="str">
        <f t="shared" si="24"/>
        <v/>
      </c>
    </row>
    <row r="265" spans="1:7" x14ac:dyDescent="0.25">
      <c r="A265" s="130" t="str">
        <f t="shared" si="25"/>
        <v/>
      </c>
      <c r="B265" s="131" t="str">
        <f t="shared" si="26"/>
        <v/>
      </c>
      <c r="C265" s="132" t="str">
        <f t="shared" si="27"/>
        <v/>
      </c>
      <c r="D265" s="133" t="str">
        <f t="shared" si="21"/>
        <v/>
      </c>
      <c r="E265" s="133" t="str">
        <f t="shared" si="22"/>
        <v/>
      </c>
      <c r="F265" s="133" t="str">
        <f t="shared" si="23"/>
        <v/>
      </c>
      <c r="G265" s="132" t="str">
        <f t="shared" si="24"/>
        <v/>
      </c>
    </row>
    <row r="266" spans="1:7" x14ac:dyDescent="0.25">
      <c r="A266" s="130" t="str">
        <f t="shared" si="25"/>
        <v/>
      </c>
      <c r="B266" s="131" t="str">
        <f t="shared" si="26"/>
        <v/>
      </c>
      <c r="C266" s="132" t="str">
        <f t="shared" si="27"/>
        <v/>
      </c>
      <c r="D266" s="133" t="str">
        <f t="shared" si="21"/>
        <v/>
      </c>
      <c r="E266" s="133" t="str">
        <f t="shared" si="22"/>
        <v/>
      </c>
      <c r="F266" s="133" t="str">
        <f t="shared" si="23"/>
        <v/>
      </c>
      <c r="G266" s="132" t="str">
        <f t="shared" si="24"/>
        <v/>
      </c>
    </row>
    <row r="267" spans="1:7" x14ac:dyDescent="0.25">
      <c r="A267" s="130" t="str">
        <f t="shared" si="25"/>
        <v/>
      </c>
      <c r="B267" s="131" t="str">
        <f t="shared" si="26"/>
        <v/>
      </c>
      <c r="C267" s="132" t="str">
        <f t="shared" si="27"/>
        <v/>
      </c>
      <c r="D267" s="133" t="str">
        <f t="shared" si="21"/>
        <v/>
      </c>
      <c r="E267" s="133" t="str">
        <f t="shared" si="22"/>
        <v/>
      </c>
      <c r="F267" s="133" t="str">
        <f t="shared" si="23"/>
        <v/>
      </c>
      <c r="G267" s="132" t="str">
        <f t="shared" si="24"/>
        <v/>
      </c>
    </row>
    <row r="268" spans="1:7" x14ac:dyDescent="0.25">
      <c r="A268" s="130" t="str">
        <f t="shared" si="25"/>
        <v/>
      </c>
      <c r="B268" s="131" t="str">
        <f t="shared" si="26"/>
        <v/>
      </c>
      <c r="C268" s="132" t="str">
        <f t="shared" si="27"/>
        <v/>
      </c>
      <c r="D268" s="133" t="str">
        <f t="shared" si="21"/>
        <v/>
      </c>
      <c r="E268" s="133" t="str">
        <f t="shared" si="22"/>
        <v/>
      </c>
      <c r="F268" s="133" t="str">
        <f t="shared" si="23"/>
        <v/>
      </c>
      <c r="G268" s="132" t="str">
        <f t="shared" si="24"/>
        <v/>
      </c>
    </row>
    <row r="269" spans="1:7" x14ac:dyDescent="0.25">
      <c r="A269" s="130" t="str">
        <f t="shared" si="25"/>
        <v/>
      </c>
      <c r="B269" s="131" t="str">
        <f t="shared" si="26"/>
        <v/>
      </c>
      <c r="C269" s="132" t="str">
        <f t="shared" si="27"/>
        <v/>
      </c>
      <c r="D269" s="133" t="str">
        <f t="shared" si="21"/>
        <v/>
      </c>
      <c r="E269" s="133" t="str">
        <f t="shared" si="22"/>
        <v/>
      </c>
      <c r="F269" s="133" t="str">
        <f t="shared" si="23"/>
        <v/>
      </c>
      <c r="G269" s="132" t="str">
        <f t="shared" si="24"/>
        <v/>
      </c>
    </row>
    <row r="270" spans="1:7" x14ac:dyDescent="0.25">
      <c r="A270" s="130" t="str">
        <f t="shared" si="25"/>
        <v/>
      </c>
      <c r="B270" s="131" t="str">
        <f t="shared" si="26"/>
        <v/>
      </c>
      <c r="C270" s="132" t="str">
        <f t="shared" si="27"/>
        <v/>
      </c>
      <c r="D270" s="133" t="str">
        <f t="shared" si="21"/>
        <v/>
      </c>
      <c r="E270" s="133" t="str">
        <f t="shared" si="22"/>
        <v/>
      </c>
      <c r="F270" s="133" t="str">
        <f t="shared" si="23"/>
        <v/>
      </c>
      <c r="G270" s="132" t="str">
        <f t="shared" si="24"/>
        <v/>
      </c>
    </row>
    <row r="271" spans="1:7" x14ac:dyDescent="0.25">
      <c r="A271" s="130" t="str">
        <f t="shared" si="25"/>
        <v/>
      </c>
      <c r="B271" s="131" t="str">
        <f t="shared" si="26"/>
        <v/>
      </c>
      <c r="C271" s="132" t="str">
        <f t="shared" si="27"/>
        <v/>
      </c>
      <c r="D271" s="133" t="str">
        <f t="shared" si="21"/>
        <v/>
      </c>
      <c r="E271" s="133" t="str">
        <f t="shared" si="22"/>
        <v/>
      </c>
      <c r="F271" s="133" t="str">
        <f t="shared" si="23"/>
        <v/>
      </c>
      <c r="G271" s="132" t="str">
        <f t="shared" si="24"/>
        <v/>
      </c>
    </row>
    <row r="272" spans="1:7" x14ac:dyDescent="0.25">
      <c r="A272" s="130" t="str">
        <f t="shared" si="25"/>
        <v/>
      </c>
      <c r="B272" s="131" t="str">
        <f t="shared" si="26"/>
        <v/>
      </c>
      <c r="C272" s="132" t="str">
        <f t="shared" si="27"/>
        <v/>
      </c>
      <c r="D272" s="133" t="str">
        <f t="shared" si="21"/>
        <v/>
      </c>
      <c r="E272" s="133" t="str">
        <f t="shared" si="22"/>
        <v/>
      </c>
      <c r="F272" s="133" t="str">
        <f t="shared" si="23"/>
        <v/>
      </c>
      <c r="G272" s="132" t="str">
        <f t="shared" si="24"/>
        <v/>
      </c>
    </row>
    <row r="273" spans="1:7" x14ac:dyDescent="0.25">
      <c r="A273" s="130" t="str">
        <f t="shared" si="25"/>
        <v/>
      </c>
      <c r="B273" s="131" t="str">
        <f t="shared" si="26"/>
        <v/>
      </c>
      <c r="C273" s="132" t="str">
        <f t="shared" si="27"/>
        <v/>
      </c>
      <c r="D273" s="133" t="str">
        <f t="shared" si="21"/>
        <v/>
      </c>
      <c r="E273" s="133" t="str">
        <f t="shared" si="22"/>
        <v/>
      </c>
      <c r="F273" s="133" t="str">
        <f t="shared" si="23"/>
        <v/>
      </c>
      <c r="G273" s="132" t="str">
        <f t="shared" si="24"/>
        <v/>
      </c>
    </row>
    <row r="274" spans="1:7" x14ac:dyDescent="0.25">
      <c r="A274" s="130" t="str">
        <f t="shared" si="25"/>
        <v/>
      </c>
      <c r="B274" s="131" t="str">
        <f t="shared" si="26"/>
        <v/>
      </c>
      <c r="C274" s="132" t="str">
        <f t="shared" si="27"/>
        <v/>
      </c>
      <c r="D274" s="133" t="str">
        <f t="shared" ref="D274:D300" si="28">IF(B274="","",IPMT($E$13/12,B274,$E$7,-$E$11,$E$12,0))</f>
        <v/>
      </c>
      <c r="E274" s="133" t="str">
        <f t="shared" ref="E274:E300" si="29">IF(B274="","",PPMT($E$13/12,B274,$E$7,-$E$11,$E$12,0))</f>
        <v/>
      </c>
      <c r="F274" s="133" t="str">
        <f t="shared" ref="F274:F300" si="30">IF(B274="","",SUM(D274:E274))</f>
        <v/>
      </c>
      <c r="G274" s="132" t="str">
        <f t="shared" ref="G274:G300" si="31">IF(B274="","",SUM(C274)-SUM(E274))</f>
        <v/>
      </c>
    </row>
    <row r="275" spans="1:7" x14ac:dyDescent="0.25">
      <c r="A275" s="130" t="str">
        <f t="shared" ref="A275:A300" si="32">IF(B275="","",EDATE(A274,1))</f>
        <v/>
      </c>
      <c r="B275" s="131" t="str">
        <f t="shared" ref="B275:B300" si="33">IF(B274="","",IF(SUM(B274)+1&lt;=$E$7,SUM(B274)+1,""))</f>
        <v/>
      </c>
      <c r="C275" s="132" t="str">
        <f t="shared" ref="C275:C300" si="34">IF(B275="","",G274)</f>
        <v/>
      </c>
      <c r="D275" s="133" t="str">
        <f t="shared" si="28"/>
        <v/>
      </c>
      <c r="E275" s="133" t="str">
        <f t="shared" si="29"/>
        <v/>
      </c>
      <c r="F275" s="133" t="str">
        <f t="shared" si="30"/>
        <v/>
      </c>
      <c r="G275" s="132" t="str">
        <f t="shared" si="31"/>
        <v/>
      </c>
    </row>
    <row r="276" spans="1:7" x14ac:dyDescent="0.25">
      <c r="A276" s="130" t="str">
        <f t="shared" si="32"/>
        <v/>
      </c>
      <c r="B276" s="131" t="str">
        <f t="shared" si="33"/>
        <v/>
      </c>
      <c r="C276" s="132" t="str">
        <f t="shared" si="34"/>
        <v/>
      </c>
      <c r="D276" s="133" t="str">
        <f t="shared" si="28"/>
        <v/>
      </c>
      <c r="E276" s="133" t="str">
        <f t="shared" si="29"/>
        <v/>
      </c>
      <c r="F276" s="133" t="str">
        <f t="shared" si="30"/>
        <v/>
      </c>
      <c r="G276" s="132" t="str">
        <f t="shared" si="31"/>
        <v/>
      </c>
    </row>
    <row r="277" spans="1:7" x14ac:dyDescent="0.25">
      <c r="A277" s="130" t="str">
        <f t="shared" si="32"/>
        <v/>
      </c>
      <c r="B277" s="131" t="str">
        <f t="shared" si="33"/>
        <v/>
      </c>
      <c r="C277" s="132" t="str">
        <f t="shared" si="34"/>
        <v/>
      </c>
      <c r="D277" s="133" t="str">
        <f t="shared" si="28"/>
        <v/>
      </c>
      <c r="E277" s="133" t="str">
        <f t="shared" si="29"/>
        <v/>
      </c>
      <c r="F277" s="133" t="str">
        <f t="shared" si="30"/>
        <v/>
      </c>
      <c r="G277" s="132" t="str">
        <f t="shared" si="31"/>
        <v/>
      </c>
    </row>
    <row r="278" spans="1:7" x14ac:dyDescent="0.25">
      <c r="A278" s="130" t="str">
        <f t="shared" si="32"/>
        <v/>
      </c>
      <c r="B278" s="131" t="str">
        <f t="shared" si="33"/>
        <v/>
      </c>
      <c r="C278" s="132" t="str">
        <f t="shared" si="34"/>
        <v/>
      </c>
      <c r="D278" s="133" t="str">
        <f t="shared" si="28"/>
        <v/>
      </c>
      <c r="E278" s="133" t="str">
        <f t="shared" si="29"/>
        <v/>
      </c>
      <c r="F278" s="133" t="str">
        <f t="shared" si="30"/>
        <v/>
      </c>
      <c r="G278" s="132" t="str">
        <f t="shared" si="31"/>
        <v/>
      </c>
    </row>
    <row r="279" spans="1:7" x14ac:dyDescent="0.25">
      <c r="A279" s="130" t="str">
        <f t="shared" si="32"/>
        <v/>
      </c>
      <c r="B279" s="131" t="str">
        <f t="shared" si="33"/>
        <v/>
      </c>
      <c r="C279" s="132" t="str">
        <f t="shared" si="34"/>
        <v/>
      </c>
      <c r="D279" s="133" t="str">
        <f t="shared" si="28"/>
        <v/>
      </c>
      <c r="E279" s="133" t="str">
        <f t="shared" si="29"/>
        <v/>
      </c>
      <c r="F279" s="133" t="str">
        <f t="shared" si="30"/>
        <v/>
      </c>
      <c r="G279" s="132" t="str">
        <f t="shared" si="31"/>
        <v/>
      </c>
    </row>
    <row r="280" spans="1:7" x14ac:dyDescent="0.25">
      <c r="A280" s="130" t="str">
        <f t="shared" si="32"/>
        <v/>
      </c>
      <c r="B280" s="131" t="str">
        <f t="shared" si="33"/>
        <v/>
      </c>
      <c r="C280" s="132" t="str">
        <f t="shared" si="34"/>
        <v/>
      </c>
      <c r="D280" s="133" t="str">
        <f t="shared" si="28"/>
        <v/>
      </c>
      <c r="E280" s="133" t="str">
        <f t="shared" si="29"/>
        <v/>
      </c>
      <c r="F280" s="133" t="str">
        <f t="shared" si="30"/>
        <v/>
      </c>
      <c r="G280" s="132" t="str">
        <f t="shared" si="31"/>
        <v/>
      </c>
    </row>
    <row r="281" spans="1:7" x14ac:dyDescent="0.25">
      <c r="A281" s="130" t="str">
        <f t="shared" si="32"/>
        <v/>
      </c>
      <c r="B281" s="131" t="str">
        <f t="shared" si="33"/>
        <v/>
      </c>
      <c r="C281" s="132" t="str">
        <f t="shared" si="34"/>
        <v/>
      </c>
      <c r="D281" s="133" t="str">
        <f t="shared" si="28"/>
        <v/>
      </c>
      <c r="E281" s="133" t="str">
        <f t="shared" si="29"/>
        <v/>
      </c>
      <c r="F281" s="133" t="str">
        <f t="shared" si="30"/>
        <v/>
      </c>
      <c r="G281" s="132" t="str">
        <f t="shared" si="31"/>
        <v/>
      </c>
    </row>
    <row r="282" spans="1:7" x14ac:dyDescent="0.25">
      <c r="A282" s="130" t="str">
        <f t="shared" si="32"/>
        <v/>
      </c>
      <c r="B282" s="131" t="str">
        <f t="shared" si="33"/>
        <v/>
      </c>
      <c r="C282" s="132" t="str">
        <f t="shared" si="34"/>
        <v/>
      </c>
      <c r="D282" s="133" t="str">
        <f t="shared" si="28"/>
        <v/>
      </c>
      <c r="E282" s="133" t="str">
        <f t="shared" si="29"/>
        <v/>
      </c>
      <c r="F282" s="133" t="str">
        <f t="shared" si="30"/>
        <v/>
      </c>
      <c r="G282" s="132" t="str">
        <f t="shared" si="31"/>
        <v/>
      </c>
    </row>
    <row r="283" spans="1:7" x14ac:dyDescent="0.25">
      <c r="A283" s="130" t="str">
        <f t="shared" si="32"/>
        <v/>
      </c>
      <c r="B283" s="131" t="str">
        <f t="shared" si="33"/>
        <v/>
      </c>
      <c r="C283" s="132" t="str">
        <f t="shared" si="34"/>
        <v/>
      </c>
      <c r="D283" s="133" t="str">
        <f t="shared" si="28"/>
        <v/>
      </c>
      <c r="E283" s="133" t="str">
        <f t="shared" si="29"/>
        <v/>
      </c>
      <c r="F283" s="133" t="str">
        <f t="shared" si="30"/>
        <v/>
      </c>
      <c r="G283" s="132" t="str">
        <f t="shared" si="31"/>
        <v/>
      </c>
    </row>
    <row r="284" spans="1:7" x14ac:dyDescent="0.25">
      <c r="A284" s="130" t="str">
        <f t="shared" si="32"/>
        <v/>
      </c>
      <c r="B284" s="131" t="str">
        <f t="shared" si="33"/>
        <v/>
      </c>
      <c r="C284" s="132" t="str">
        <f t="shared" si="34"/>
        <v/>
      </c>
      <c r="D284" s="133" t="str">
        <f t="shared" si="28"/>
        <v/>
      </c>
      <c r="E284" s="133" t="str">
        <f t="shared" si="29"/>
        <v/>
      </c>
      <c r="F284" s="133" t="str">
        <f t="shared" si="30"/>
        <v/>
      </c>
      <c r="G284" s="132" t="str">
        <f t="shared" si="31"/>
        <v/>
      </c>
    </row>
    <row r="285" spans="1:7" x14ac:dyDescent="0.25">
      <c r="A285" s="130" t="str">
        <f t="shared" si="32"/>
        <v/>
      </c>
      <c r="B285" s="131" t="str">
        <f t="shared" si="33"/>
        <v/>
      </c>
      <c r="C285" s="132" t="str">
        <f t="shared" si="34"/>
        <v/>
      </c>
      <c r="D285" s="133" t="str">
        <f t="shared" si="28"/>
        <v/>
      </c>
      <c r="E285" s="133" t="str">
        <f t="shared" si="29"/>
        <v/>
      </c>
      <c r="F285" s="133" t="str">
        <f t="shared" si="30"/>
        <v/>
      </c>
      <c r="G285" s="132" t="str">
        <f t="shared" si="31"/>
        <v/>
      </c>
    </row>
    <row r="286" spans="1:7" x14ac:dyDescent="0.25">
      <c r="A286" s="130" t="str">
        <f t="shared" si="32"/>
        <v/>
      </c>
      <c r="B286" s="131" t="str">
        <f t="shared" si="33"/>
        <v/>
      </c>
      <c r="C286" s="132" t="str">
        <f t="shared" si="34"/>
        <v/>
      </c>
      <c r="D286" s="133" t="str">
        <f t="shared" si="28"/>
        <v/>
      </c>
      <c r="E286" s="133" t="str">
        <f t="shared" si="29"/>
        <v/>
      </c>
      <c r="F286" s="133" t="str">
        <f t="shared" si="30"/>
        <v/>
      </c>
      <c r="G286" s="132" t="str">
        <f t="shared" si="31"/>
        <v/>
      </c>
    </row>
    <row r="287" spans="1:7" x14ac:dyDescent="0.25">
      <c r="A287" s="130" t="str">
        <f t="shared" si="32"/>
        <v/>
      </c>
      <c r="B287" s="131" t="str">
        <f t="shared" si="33"/>
        <v/>
      </c>
      <c r="C287" s="132" t="str">
        <f t="shared" si="34"/>
        <v/>
      </c>
      <c r="D287" s="133" t="str">
        <f t="shared" si="28"/>
        <v/>
      </c>
      <c r="E287" s="133" t="str">
        <f t="shared" si="29"/>
        <v/>
      </c>
      <c r="F287" s="133" t="str">
        <f t="shared" si="30"/>
        <v/>
      </c>
      <c r="G287" s="132" t="str">
        <f t="shared" si="31"/>
        <v/>
      </c>
    </row>
    <row r="288" spans="1:7" x14ac:dyDescent="0.25">
      <c r="A288" s="130" t="str">
        <f t="shared" si="32"/>
        <v/>
      </c>
      <c r="B288" s="131" t="str">
        <f t="shared" si="33"/>
        <v/>
      </c>
      <c r="C288" s="132" t="str">
        <f t="shared" si="34"/>
        <v/>
      </c>
      <c r="D288" s="133" t="str">
        <f t="shared" si="28"/>
        <v/>
      </c>
      <c r="E288" s="133" t="str">
        <f t="shared" si="29"/>
        <v/>
      </c>
      <c r="F288" s="133" t="str">
        <f t="shared" si="30"/>
        <v/>
      </c>
      <c r="G288" s="132" t="str">
        <f t="shared" si="31"/>
        <v/>
      </c>
    </row>
    <row r="289" spans="1:7" x14ac:dyDescent="0.25">
      <c r="A289" s="130" t="str">
        <f t="shared" si="32"/>
        <v/>
      </c>
      <c r="B289" s="131" t="str">
        <f t="shared" si="33"/>
        <v/>
      </c>
      <c r="C289" s="132" t="str">
        <f t="shared" si="34"/>
        <v/>
      </c>
      <c r="D289" s="133" t="str">
        <f t="shared" si="28"/>
        <v/>
      </c>
      <c r="E289" s="133" t="str">
        <f t="shared" si="29"/>
        <v/>
      </c>
      <c r="F289" s="133" t="str">
        <f t="shared" si="30"/>
        <v/>
      </c>
      <c r="G289" s="132" t="str">
        <f t="shared" si="31"/>
        <v/>
      </c>
    </row>
    <row r="290" spans="1:7" x14ac:dyDescent="0.25">
      <c r="A290" s="130" t="str">
        <f t="shared" si="32"/>
        <v/>
      </c>
      <c r="B290" s="131" t="str">
        <f t="shared" si="33"/>
        <v/>
      </c>
      <c r="C290" s="132" t="str">
        <f t="shared" si="34"/>
        <v/>
      </c>
      <c r="D290" s="133" t="str">
        <f t="shared" si="28"/>
        <v/>
      </c>
      <c r="E290" s="133" t="str">
        <f t="shared" si="29"/>
        <v/>
      </c>
      <c r="F290" s="133" t="str">
        <f t="shared" si="30"/>
        <v/>
      </c>
      <c r="G290" s="132" t="str">
        <f t="shared" si="31"/>
        <v/>
      </c>
    </row>
    <row r="291" spans="1:7" x14ac:dyDescent="0.25">
      <c r="A291" s="130" t="str">
        <f t="shared" si="32"/>
        <v/>
      </c>
      <c r="B291" s="131" t="str">
        <f t="shared" si="33"/>
        <v/>
      </c>
      <c r="C291" s="132" t="str">
        <f t="shared" si="34"/>
        <v/>
      </c>
      <c r="D291" s="133" t="str">
        <f t="shared" si="28"/>
        <v/>
      </c>
      <c r="E291" s="133" t="str">
        <f t="shared" si="29"/>
        <v/>
      </c>
      <c r="F291" s="133" t="str">
        <f t="shared" si="30"/>
        <v/>
      </c>
      <c r="G291" s="132" t="str">
        <f t="shared" si="31"/>
        <v/>
      </c>
    </row>
    <row r="292" spans="1:7" x14ac:dyDescent="0.25">
      <c r="A292" s="130" t="str">
        <f t="shared" si="32"/>
        <v/>
      </c>
      <c r="B292" s="131" t="str">
        <f t="shared" si="33"/>
        <v/>
      </c>
      <c r="C292" s="132" t="str">
        <f t="shared" si="34"/>
        <v/>
      </c>
      <c r="D292" s="133" t="str">
        <f t="shared" si="28"/>
        <v/>
      </c>
      <c r="E292" s="133" t="str">
        <f t="shared" si="29"/>
        <v/>
      </c>
      <c r="F292" s="133" t="str">
        <f t="shared" si="30"/>
        <v/>
      </c>
      <c r="G292" s="132" t="str">
        <f t="shared" si="31"/>
        <v/>
      </c>
    </row>
    <row r="293" spans="1:7" x14ac:dyDescent="0.25">
      <c r="A293" s="130" t="str">
        <f t="shared" si="32"/>
        <v/>
      </c>
      <c r="B293" s="131" t="str">
        <f t="shared" si="33"/>
        <v/>
      </c>
      <c r="C293" s="132" t="str">
        <f t="shared" si="34"/>
        <v/>
      </c>
      <c r="D293" s="133" t="str">
        <f t="shared" si="28"/>
        <v/>
      </c>
      <c r="E293" s="133" t="str">
        <f t="shared" si="29"/>
        <v/>
      </c>
      <c r="F293" s="133" t="str">
        <f t="shared" si="30"/>
        <v/>
      </c>
      <c r="G293" s="132" t="str">
        <f t="shared" si="31"/>
        <v/>
      </c>
    </row>
    <row r="294" spans="1:7" x14ac:dyDescent="0.25">
      <c r="A294" s="130" t="str">
        <f t="shared" si="32"/>
        <v/>
      </c>
      <c r="B294" s="131" t="str">
        <f t="shared" si="33"/>
        <v/>
      </c>
      <c r="C294" s="132" t="str">
        <f t="shared" si="34"/>
        <v/>
      </c>
      <c r="D294" s="133" t="str">
        <f t="shared" si="28"/>
        <v/>
      </c>
      <c r="E294" s="133" t="str">
        <f t="shared" si="29"/>
        <v/>
      </c>
      <c r="F294" s="133" t="str">
        <f t="shared" si="30"/>
        <v/>
      </c>
      <c r="G294" s="132" t="str">
        <f t="shared" si="31"/>
        <v/>
      </c>
    </row>
    <row r="295" spans="1:7" x14ac:dyDescent="0.25">
      <c r="A295" s="130" t="str">
        <f t="shared" si="32"/>
        <v/>
      </c>
      <c r="B295" s="131" t="str">
        <f t="shared" si="33"/>
        <v/>
      </c>
      <c r="C295" s="132" t="str">
        <f t="shared" si="34"/>
        <v/>
      </c>
      <c r="D295" s="133" t="str">
        <f t="shared" si="28"/>
        <v/>
      </c>
      <c r="E295" s="133" t="str">
        <f t="shared" si="29"/>
        <v/>
      </c>
      <c r="F295" s="133" t="str">
        <f t="shared" si="30"/>
        <v/>
      </c>
      <c r="G295" s="132" t="str">
        <f t="shared" si="31"/>
        <v/>
      </c>
    </row>
    <row r="296" spans="1:7" x14ac:dyDescent="0.25">
      <c r="A296" s="130" t="str">
        <f t="shared" si="32"/>
        <v/>
      </c>
      <c r="B296" s="131" t="str">
        <f t="shared" si="33"/>
        <v/>
      </c>
      <c r="C296" s="132" t="str">
        <f t="shared" si="34"/>
        <v/>
      </c>
      <c r="D296" s="133" t="str">
        <f t="shared" si="28"/>
        <v/>
      </c>
      <c r="E296" s="133" t="str">
        <f t="shared" si="29"/>
        <v/>
      </c>
      <c r="F296" s="133" t="str">
        <f t="shared" si="30"/>
        <v/>
      </c>
      <c r="G296" s="132" t="str">
        <f t="shared" si="31"/>
        <v/>
      </c>
    </row>
    <row r="297" spans="1:7" x14ac:dyDescent="0.25">
      <c r="A297" s="130" t="str">
        <f t="shared" si="32"/>
        <v/>
      </c>
      <c r="B297" s="131" t="str">
        <f t="shared" si="33"/>
        <v/>
      </c>
      <c r="C297" s="132" t="str">
        <f t="shared" si="34"/>
        <v/>
      </c>
      <c r="D297" s="133" t="str">
        <f t="shared" si="28"/>
        <v/>
      </c>
      <c r="E297" s="133" t="str">
        <f t="shared" si="29"/>
        <v/>
      </c>
      <c r="F297" s="133" t="str">
        <f t="shared" si="30"/>
        <v/>
      </c>
      <c r="G297" s="132" t="str">
        <f t="shared" si="31"/>
        <v/>
      </c>
    </row>
    <row r="298" spans="1:7" x14ac:dyDescent="0.25">
      <c r="A298" s="130" t="str">
        <f t="shared" si="32"/>
        <v/>
      </c>
      <c r="B298" s="131" t="str">
        <f t="shared" si="33"/>
        <v/>
      </c>
      <c r="C298" s="132" t="str">
        <f t="shared" si="34"/>
        <v/>
      </c>
      <c r="D298" s="133" t="str">
        <f t="shared" si="28"/>
        <v/>
      </c>
      <c r="E298" s="133" t="str">
        <f t="shared" si="29"/>
        <v/>
      </c>
      <c r="F298" s="133" t="str">
        <f t="shared" si="30"/>
        <v/>
      </c>
      <c r="G298" s="132" t="str">
        <f t="shared" si="31"/>
        <v/>
      </c>
    </row>
    <row r="299" spans="1:7" x14ac:dyDescent="0.25">
      <c r="A299" s="130" t="str">
        <f t="shared" si="32"/>
        <v/>
      </c>
      <c r="B299" s="131" t="str">
        <f t="shared" si="33"/>
        <v/>
      </c>
      <c r="C299" s="132" t="str">
        <f t="shared" si="34"/>
        <v/>
      </c>
      <c r="D299" s="133" t="str">
        <f t="shared" si="28"/>
        <v/>
      </c>
      <c r="E299" s="133" t="str">
        <f t="shared" si="29"/>
        <v/>
      </c>
      <c r="F299" s="133" t="str">
        <f t="shared" si="30"/>
        <v/>
      </c>
      <c r="G299" s="132" t="str">
        <f t="shared" si="31"/>
        <v/>
      </c>
    </row>
    <row r="300" spans="1:7" x14ac:dyDescent="0.25">
      <c r="A300" s="130" t="str">
        <f t="shared" si="32"/>
        <v/>
      </c>
      <c r="B300" s="131" t="str">
        <f t="shared" si="33"/>
        <v/>
      </c>
      <c r="C300" s="132" t="str">
        <f t="shared" si="34"/>
        <v/>
      </c>
      <c r="D300" s="133" t="str">
        <f t="shared" si="28"/>
        <v/>
      </c>
      <c r="E300" s="133" t="str">
        <f t="shared" si="29"/>
        <v/>
      </c>
      <c r="F300" s="133" t="str">
        <f t="shared" si="30"/>
        <v/>
      </c>
      <c r="G300" s="132" t="str">
        <f t="shared" si="31"/>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074C-7A62-4146-A009-CA5CA56D03B8}">
  <sheetPr codeName="Sheet44"/>
  <dimension ref="A1:AF500"/>
  <sheetViews>
    <sheetView zoomScaleNormal="100" workbookViewId="0">
      <selection activeCell="B4" sqref="B4"/>
    </sheetView>
  </sheetViews>
  <sheetFormatPr defaultColWidth="9.140625" defaultRowHeight="15" x14ac:dyDescent="0.25"/>
  <cols>
    <col min="1" max="1" width="9.140625" style="88"/>
    <col min="2" max="2" width="7.85546875" style="88" customWidth="1"/>
    <col min="3" max="3" width="14.7109375" style="88" customWidth="1"/>
    <col min="4" max="4" width="14.28515625" style="88" customWidth="1"/>
    <col min="5" max="6" width="14.7109375" style="88" customWidth="1"/>
    <col min="7" max="7" width="14.7109375" style="150" customWidth="1"/>
    <col min="8" max="11" width="9.140625" style="88"/>
    <col min="12" max="12" width="9.140625" style="175"/>
    <col min="13" max="13" width="11.28515625" style="175" customWidth="1"/>
    <col min="14" max="14" width="18.85546875" style="175" customWidth="1"/>
    <col min="15" max="15" width="14.28515625" style="175" customWidth="1"/>
    <col min="16" max="17" width="14.7109375" style="175" customWidth="1"/>
    <col min="18" max="18" width="14.7109375" style="178" customWidth="1"/>
    <col min="19" max="25" width="9.140625" style="88"/>
    <col min="26" max="26" width="9.140625" style="169"/>
    <col min="27" max="32" width="9.140625" style="169" customWidth="1"/>
    <col min="33" max="16384" width="9.140625" style="88"/>
  </cols>
  <sheetData>
    <row r="1" spans="1:32" x14ac:dyDescent="0.25">
      <c r="A1"/>
      <c r="B1" s="86"/>
      <c r="C1" s="86"/>
      <c r="D1" s="86"/>
      <c r="E1" s="86"/>
      <c r="F1" s="86"/>
      <c r="G1" s="136"/>
      <c r="L1" s="137"/>
      <c r="M1" s="137"/>
      <c r="N1" s="137"/>
      <c r="O1" s="137"/>
      <c r="P1" s="137"/>
      <c r="Q1" s="137"/>
      <c r="R1" s="138"/>
      <c r="Z1" s="139"/>
      <c r="AA1" s="139"/>
      <c r="AB1" s="139"/>
      <c r="AC1" s="139"/>
      <c r="AD1" s="139"/>
      <c r="AE1" s="139"/>
      <c r="AF1" s="140"/>
    </row>
    <row r="2" spans="1:32" x14ac:dyDescent="0.25">
      <c r="A2" s="86"/>
      <c r="B2" s="86"/>
      <c r="C2" s="86"/>
      <c r="D2" s="86"/>
      <c r="E2" s="86"/>
      <c r="F2" s="89"/>
      <c r="G2" s="141"/>
      <c r="L2" s="137"/>
      <c r="M2" s="137"/>
      <c r="N2" s="137"/>
      <c r="O2" s="137"/>
      <c r="P2" s="137"/>
      <c r="Q2" s="142"/>
      <c r="R2" s="143"/>
      <c r="Z2" s="139"/>
      <c r="AA2" s="139"/>
      <c r="AB2" s="139"/>
      <c r="AC2" s="139"/>
      <c r="AD2" s="139"/>
      <c r="AE2" s="144"/>
      <c r="AF2" s="145"/>
    </row>
    <row r="3" spans="1:32" x14ac:dyDescent="0.25">
      <c r="A3" s="86"/>
      <c r="B3" s="86"/>
      <c r="C3" s="86"/>
      <c r="D3" s="86"/>
      <c r="E3" s="86"/>
      <c r="F3" s="89"/>
      <c r="G3" s="141"/>
      <c r="L3" s="137"/>
      <c r="M3" s="137"/>
      <c r="N3" s="137"/>
      <c r="O3" s="137"/>
      <c r="P3" s="137"/>
      <c r="Q3" s="142"/>
      <c r="R3" s="143"/>
      <c r="Z3" s="139"/>
      <c r="AA3" s="139"/>
      <c r="AB3" s="139"/>
      <c r="AC3" s="139"/>
      <c r="AD3" s="139"/>
      <c r="AE3" s="144"/>
      <c r="AF3" s="145"/>
    </row>
    <row r="4" spans="1:32" ht="21" x14ac:dyDescent="0.35">
      <c r="A4" s="86"/>
      <c r="B4" s="146" t="s">
        <v>50</v>
      </c>
      <c r="C4" s="86"/>
      <c r="D4" s="86"/>
      <c r="E4" s="147"/>
      <c r="F4" s="148" t="s">
        <v>5</v>
      </c>
      <c r="G4" s="149"/>
      <c r="K4" s="150"/>
      <c r="L4" s="137"/>
      <c r="M4" s="151" t="s">
        <v>72</v>
      </c>
      <c r="N4" s="137"/>
      <c r="O4" s="137"/>
      <c r="P4" s="142"/>
      <c r="Q4" s="152"/>
      <c r="R4" s="153"/>
      <c r="Z4" s="139"/>
      <c r="AA4" s="154"/>
      <c r="AB4" s="139"/>
      <c r="AC4" s="139"/>
      <c r="AD4" s="144"/>
      <c r="AE4" s="155"/>
      <c r="AF4" s="139"/>
    </row>
    <row r="5" spans="1:32" x14ac:dyDescent="0.25">
      <c r="A5" s="86"/>
      <c r="B5" s="86"/>
      <c r="C5" s="86"/>
      <c r="D5" s="86"/>
      <c r="E5" s="86"/>
      <c r="F5" s="132"/>
      <c r="G5" s="156"/>
      <c r="K5" s="157"/>
      <c r="L5" s="137"/>
      <c r="M5" s="137"/>
      <c r="N5" s="137"/>
      <c r="O5" s="137"/>
      <c r="P5" s="137"/>
      <c r="Q5" s="152"/>
      <c r="R5" s="153"/>
      <c r="Z5" s="139"/>
      <c r="AA5" s="139"/>
      <c r="AB5" s="139"/>
      <c r="AC5" s="139"/>
      <c r="AD5" s="139"/>
      <c r="AE5" s="155"/>
      <c r="AF5" s="139"/>
    </row>
    <row r="6" spans="1:32" x14ac:dyDescent="0.25">
      <c r="A6" s="86"/>
      <c r="B6" s="158" t="s">
        <v>53</v>
      </c>
      <c r="C6" s="159"/>
      <c r="D6" s="160"/>
      <c r="E6" s="107">
        <v>45505</v>
      </c>
      <c r="F6" s="161"/>
      <c r="G6" s="156"/>
      <c r="K6" s="162"/>
      <c r="L6" s="137"/>
      <c r="M6" s="163" t="s">
        <v>53</v>
      </c>
      <c r="N6" s="164"/>
      <c r="O6" s="165"/>
      <c r="P6" s="166">
        <f>E6</f>
        <v>45505</v>
      </c>
      <c r="Q6" s="167"/>
      <c r="R6" s="153"/>
      <c r="Z6" s="139"/>
      <c r="AA6" s="168"/>
      <c r="AB6" s="144"/>
      <c r="AD6" s="170"/>
      <c r="AE6" s="168"/>
      <c r="AF6" s="139"/>
    </row>
    <row r="7" spans="1:32" x14ac:dyDescent="0.25">
      <c r="A7" s="86"/>
      <c r="B7" s="171" t="s">
        <v>55</v>
      </c>
      <c r="C7" s="131"/>
      <c r="E7" s="172">
        <v>240</v>
      </c>
      <c r="F7" s="173" t="s">
        <v>56</v>
      </c>
      <c r="G7" s="156"/>
      <c r="K7" s="135"/>
      <c r="L7" s="137"/>
      <c r="M7" s="174" t="s">
        <v>55</v>
      </c>
      <c r="N7" s="142"/>
      <c r="P7" s="176">
        <f>E7</f>
        <v>240</v>
      </c>
      <c r="Q7" s="177" t="s">
        <v>56</v>
      </c>
      <c r="Z7" s="139"/>
      <c r="AA7" s="168"/>
      <c r="AB7" s="144"/>
      <c r="AD7" s="168"/>
      <c r="AE7" s="168"/>
    </row>
    <row r="8" spans="1:32" x14ac:dyDescent="0.25">
      <c r="A8" s="86"/>
      <c r="B8" s="171" t="s">
        <v>63</v>
      </c>
      <c r="C8" s="131"/>
      <c r="D8" s="179">
        <f>E6-1</f>
        <v>45504</v>
      </c>
      <c r="E8" s="115">
        <v>6087024.1516445447</v>
      </c>
      <c r="F8" s="173" t="s">
        <v>59</v>
      </c>
      <c r="G8" s="156"/>
      <c r="K8" s="135"/>
      <c r="L8" s="137"/>
      <c r="M8" s="174" t="s">
        <v>73</v>
      </c>
      <c r="N8" s="142"/>
      <c r="O8" s="180">
        <f>P6-1</f>
        <v>45504</v>
      </c>
      <c r="P8" s="181">
        <v>823056.56193506147</v>
      </c>
      <c r="Q8" s="177" t="s">
        <v>59</v>
      </c>
      <c r="Z8" s="139"/>
      <c r="AA8" s="168"/>
      <c r="AB8" s="144"/>
      <c r="AC8" s="182"/>
      <c r="AD8" s="183"/>
      <c r="AE8" s="168"/>
    </row>
    <row r="9" spans="1:32" x14ac:dyDescent="0.25">
      <c r="A9" s="86"/>
      <c r="B9" s="171" t="s">
        <v>64</v>
      </c>
      <c r="C9" s="131"/>
      <c r="D9" s="179">
        <f>EOMONTH(D8,E7)</f>
        <v>52809</v>
      </c>
      <c r="E9" s="184">
        <v>1153774.7274194248</v>
      </c>
      <c r="F9" s="173" t="s">
        <v>59</v>
      </c>
      <c r="G9" s="156"/>
      <c r="K9" s="135"/>
      <c r="L9" s="137"/>
      <c r="M9" s="174" t="s">
        <v>74</v>
      </c>
      <c r="N9" s="142"/>
      <c r="O9" s="180">
        <f>EOMONTH(O8,P7)</f>
        <v>52809</v>
      </c>
      <c r="P9" s="181">
        <v>0</v>
      </c>
      <c r="Q9" s="177" t="s">
        <v>59</v>
      </c>
      <c r="R9" s="185"/>
      <c r="Z9" s="139"/>
      <c r="AA9" s="168"/>
      <c r="AB9" s="144"/>
      <c r="AC9" s="182"/>
      <c r="AD9" s="183"/>
      <c r="AE9" s="168"/>
      <c r="AF9" s="186"/>
    </row>
    <row r="10" spans="1:32" x14ac:dyDescent="0.25">
      <c r="A10" s="86"/>
      <c r="B10" s="123" t="s">
        <v>76</v>
      </c>
      <c r="C10" s="124"/>
      <c r="D10" s="125"/>
      <c r="E10" s="126">
        <v>5.8000000000000003E-2</v>
      </c>
      <c r="F10" s="127"/>
      <c r="G10" s="187"/>
      <c r="K10" s="135"/>
      <c r="L10" s="137"/>
      <c r="M10" s="188" t="s">
        <v>76</v>
      </c>
      <c r="N10" s="189"/>
      <c r="O10" s="190"/>
      <c r="P10" s="191">
        <v>5.8000000000000003E-2</v>
      </c>
      <c r="Q10" s="192"/>
      <c r="R10" s="153"/>
      <c r="Z10" s="139"/>
      <c r="AA10" s="168"/>
      <c r="AB10" s="144"/>
      <c r="AD10" s="193"/>
      <c r="AE10" s="168"/>
      <c r="AF10" s="139"/>
    </row>
    <row r="11" spans="1:32" x14ac:dyDescent="0.25">
      <c r="A11" s="86"/>
      <c r="B11" s="194"/>
      <c r="C11" s="131"/>
      <c r="E11" s="195"/>
      <c r="F11" s="194"/>
      <c r="G11" s="187"/>
      <c r="K11" s="135"/>
      <c r="L11" s="137"/>
      <c r="M11" s="196"/>
      <c r="N11" s="142"/>
      <c r="P11" s="197"/>
      <c r="Q11" s="196"/>
      <c r="R11" s="153"/>
      <c r="Z11" s="139"/>
      <c r="AA11" s="168"/>
      <c r="AB11" s="144"/>
      <c r="AD11" s="198"/>
      <c r="AE11" s="168"/>
      <c r="AF11" s="139"/>
    </row>
    <row r="12" spans="1:32" x14ac:dyDescent="0.25">
      <c r="E12" s="195"/>
      <c r="K12" s="135"/>
    </row>
    <row r="13" spans="1:32" ht="15.75" thickBot="1" x14ac:dyDescent="0.3">
      <c r="A13" s="199" t="s">
        <v>65</v>
      </c>
      <c r="B13" s="199" t="s">
        <v>66</v>
      </c>
      <c r="C13" s="199" t="s">
        <v>67</v>
      </c>
      <c r="D13" s="199" t="s">
        <v>68</v>
      </c>
      <c r="E13" s="199" t="s">
        <v>69</v>
      </c>
      <c r="F13" s="199" t="s">
        <v>70</v>
      </c>
      <c r="G13" s="200" t="s">
        <v>71</v>
      </c>
      <c r="K13" s="135"/>
      <c r="L13" s="201" t="s">
        <v>65</v>
      </c>
      <c r="M13" s="201" t="s">
        <v>66</v>
      </c>
      <c r="N13" s="201" t="s">
        <v>67</v>
      </c>
      <c r="O13" s="201" t="s">
        <v>68</v>
      </c>
      <c r="P13" s="201" t="s">
        <v>69</v>
      </c>
      <c r="Q13" s="201" t="s">
        <v>70</v>
      </c>
      <c r="R13" s="202" t="s">
        <v>71</v>
      </c>
      <c r="Z13" s="203"/>
      <c r="AA13" s="203"/>
      <c r="AB13" s="203"/>
      <c r="AC13" s="203"/>
      <c r="AD13" s="203"/>
      <c r="AE13" s="203"/>
      <c r="AF13" s="203"/>
    </row>
    <row r="14" spans="1:32" x14ac:dyDescent="0.25">
      <c r="A14" s="130">
        <f>IF(B14="","",E6)</f>
        <v>45505</v>
      </c>
      <c r="B14" s="131">
        <f>IF(E6&gt;0,1,"")</f>
        <v>1</v>
      </c>
      <c r="C14" s="132">
        <f>IF(B14="","",E8)</f>
        <v>6087024.1516445447</v>
      </c>
      <c r="D14" s="133">
        <f>IF(B14="","",IPMT($E$10/12,B14,$E$7,-$E$8,$E$9,0))</f>
        <v>29420.616732948634</v>
      </c>
      <c r="E14" s="133">
        <f>IF(B14="","",PPMT($E$10/12,B14,$E$7,-$E$8,$E$9,0))</f>
        <v>10932.457237105373</v>
      </c>
      <c r="F14" s="133">
        <f>IF(B14="","",SUM(D14:E14))</f>
        <v>40353.073970054007</v>
      </c>
      <c r="G14" s="132">
        <f>IF(B14="","",SUM(C14)-SUM(E14))</f>
        <v>6076091.6944074389</v>
      </c>
      <c r="K14" s="135"/>
      <c r="L14" s="204">
        <f>P6</f>
        <v>45505</v>
      </c>
      <c r="M14" s="142">
        <v>1</v>
      </c>
      <c r="N14" s="152">
        <f>P8</f>
        <v>823056.56193506147</v>
      </c>
      <c r="O14" s="205">
        <f>IPMT($P$10/12,M14,$P$7,-$P$8,$P$9)</f>
        <v>3978.1067160194639</v>
      </c>
      <c r="P14" s="205">
        <f>PPMT($P$10/12,M14,$P$7,-$P$8,$P$9)</f>
        <v>1823.9561581639218</v>
      </c>
      <c r="Q14" s="205">
        <f>SUM(O14:P14)</f>
        <v>5802.0628741833862</v>
      </c>
      <c r="R14" s="152">
        <f>N14-P14</f>
        <v>821232.60577689752</v>
      </c>
      <c r="Z14" s="206"/>
      <c r="AA14" s="144"/>
      <c r="AB14" s="155"/>
      <c r="AC14" s="207"/>
      <c r="AD14" s="208"/>
      <c r="AE14" s="208"/>
      <c r="AF14" s="208"/>
    </row>
    <row r="15" spans="1:32" x14ac:dyDescent="0.25">
      <c r="A15" s="130">
        <f>IF(B15="","",EDATE(A14,1))</f>
        <v>45536</v>
      </c>
      <c r="B15" s="131">
        <f>IF(B14="","",IF(SUM(B14)+1&lt;=$E$7,SUM(B14)+1,""))</f>
        <v>2</v>
      </c>
      <c r="C15" s="132">
        <f>IF(B15="","",G14)</f>
        <v>6076091.6944074389</v>
      </c>
      <c r="D15" s="133">
        <f>IF(B15="","",IPMT($E$10/12,B15,$E$7,-$E$8,$E$9,0))</f>
        <v>29367.776522969292</v>
      </c>
      <c r="E15" s="133">
        <f>IF(B15="","",PPMT($E$10/12,B15,$E$7,-$E$8,$E$9,0))</f>
        <v>10985.297447084717</v>
      </c>
      <c r="F15" s="133">
        <f t="shared" ref="F15:F78" si="0">IF(B15="","",SUM(D15:E15))</f>
        <v>40353.073970054007</v>
      </c>
      <c r="G15" s="132">
        <f t="shared" ref="G15:G78" si="1">IF(B15="","",SUM(C15)-SUM(E15))</f>
        <v>6065106.3969603544</v>
      </c>
      <c r="K15" s="135"/>
      <c r="L15" s="204">
        <f>EDATE(L14,1)</f>
        <v>45536</v>
      </c>
      <c r="M15" s="142">
        <v>2</v>
      </c>
      <c r="N15" s="152">
        <f>R14</f>
        <v>821232.60577689752</v>
      </c>
      <c r="O15" s="205">
        <f t="shared" ref="O15:O78" si="2">IPMT($P$10/12,M15,$P$7,-$P$8,$P$9)</f>
        <v>3969.2909279216719</v>
      </c>
      <c r="P15" s="205">
        <f t="shared" ref="P15:P78" si="3">PPMT($P$10/12,M15,$P$7,-$P$8,$P$9)</f>
        <v>1832.7719462617142</v>
      </c>
      <c r="Q15" s="205">
        <f t="shared" ref="Q15:Q78" si="4">SUM(O15:P15)</f>
        <v>5802.0628741833862</v>
      </c>
      <c r="R15" s="152">
        <f t="shared" ref="R15:R72" si="5">N15-P15</f>
        <v>819399.83383063576</v>
      </c>
      <c r="Z15" s="206"/>
      <c r="AA15" s="144"/>
      <c r="AB15" s="155"/>
      <c r="AC15" s="207"/>
      <c r="AD15" s="208"/>
      <c r="AE15" s="208"/>
      <c r="AF15" s="208"/>
    </row>
    <row r="16" spans="1:32" x14ac:dyDescent="0.25">
      <c r="A16" s="130">
        <f t="shared" ref="A16:A79" si="6">IF(B16="","",EDATE(A15,1))</f>
        <v>45566</v>
      </c>
      <c r="B16" s="131">
        <f t="shared" ref="B16:B79" si="7">IF(B15="","",IF(SUM(B15)+1&lt;=$E$7,SUM(B15)+1,""))</f>
        <v>3</v>
      </c>
      <c r="C16" s="132">
        <f t="shared" ref="C16:C79" si="8">IF(B16="","",G15)</f>
        <v>6065106.3969603544</v>
      </c>
      <c r="D16" s="133">
        <f t="shared" ref="D16:D79" si="9">IF(B16="","",IPMT($E$10/12,B16,$E$7,-$E$8,$E$9,0))</f>
        <v>29314.680918641716</v>
      </c>
      <c r="E16" s="133">
        <f t="shared" ref="E16:E79" si="10">IF(B16="","",PPMT($E$10/12,B16,$E$7,-$E$8,$E$9,0))</f>
        <v>11038.393051412291</v>
      </c>
      <c r="F16" s="133">
        <f t="shared" si="0"/>
        <v>40353.073970054007</v>
      </c>
      <c r="G16" s="132">
        <f t="shared" si="1"/>
        <v>6054068.0039089425</v>
      </c>
      <c r="K16" s="135"/>
      <c r="L16" s="204">
        <f>EDATE(L15,1)</f>
        <v>45566</v>
      </c>
      <c r="M16" s="142">
        <v>3</v>
      </c>
      <c r="N16" s="152">
        <f>R15</f>
        <v>819399.83383063576</v>
      </c>
      <c r="O16" s="205">
        <f t="shared" si="2"/>
        <v>3960.4325301814065</v>
      </c>
      <c r="P16" s="205">
        <f t="shared" si="3"/>
        <v>1841.630344001979</v>
      </c>
      <c r="Q16" s="205">
        <f t="shared" si="4"/>
        <v>5802.0628741833852</v>
      </c>
      <c r="R16" s="152">
        <f t="shared" si="5"/>
        <v>817558.20348663384</v>
      </c>
      <c r="Z16" s="206"/>
      <c r="AA16" s="144"/>
      <c r="AB16" s="155"/>
      <c r="AC16" s="207"/>
      <c r="AD16" s="208"/>
      <c r="AE16" s="208"/>
      <c r="AF16" s="208"/>
    </row>
    <row r="17" spans="1:32" x14ac:dyDescent="0.25">
      <c r="A17" s="130">
        <f t="shared" si="6"/>
        <v>45597</v>
      </c>
      <c r="B17" s="131">
        <f t="shared" si="7"/>
        <v>4</v>
      </c>
      <c r="C17" s="132">
        <f t="shared" si="8"/>
        <v>6054068.0039089425</v>
      </c>
      <c r="D17" s="133">
        <f t="shared" si="9"/>
        <v>29261.328685559896</v>
      </c>
      <c r="E17" s="133">
        <f t="shared" si="10"/>
        <v>11091.745284494114</v>
      </c>
      <c r="F17" s="133">
        <f t="shared" si="0"/>
        <v>40353.073970054014</v>
      </c>
      <c r="G17" s="132">
        <f t="shared" si="1"/>
        <v>6042976.2586244484</v>
      </c>
      <c r="K17" s="135"/>
      <c r="L17" s="204">
        <f t="shared" ref="L17:L80" si="11">EDATE(L16,1)</f>
        <v>45597</v>
      </c>
      <c r="M17" s="142">
        <v>4</v>
      </c>
      <c r="N17" s="152">
        <f t="shared" ref="N17:N72" si="12">R16</f>
        <v>817558.20348663384</v>
      </c>
      <c r="O17" s="205">
        <f t="shared" si="2"/>
        <v>3951.5313168520643</v>
      </c>
      <c r="P17" s="205">
        <f t="shared" si="3"/>
        <v>1850.5315573313214</v>
      </c>
      <c r="Q17" s="205">
        <f t="shared" si="4"/>
        <v>5802.0628741833862</v>
      </c>
      <c r="R17" s="152">
        <f t="shared" si="5"/>
        <v>815707.67192930251</v>
      </c>
      <c r="Z17" s="206"/>
      <c r="AA17" s="144"/>
      <c r="AB17" s="155"/>
      <c r="AC17" s="207"/>
      <c r="AD17" s="208"/>
      <c r="AE17" s="208"/>
      <c r="AF17" s="208"/>
    </row>
    <row r="18" spans="1:32" x14ac:dyDescent="0.25">
      <c r="A18" s="130">
        <f t="shared" si="6"/>
        <v>45627</v>
      </c>
      <c r="B18" s="131">
        <f t="shared" si="7"/>
        <v>5</v>
      </c>
      <c r="C18" s="132">
        <f t="shared" si="8"/>
        <v>6042976.2586244484</v>
      </c>
      <c r="D18" s="133">
        <f t="shared" si="9"/>
        <v>29207.718583351507</v>
      </c>
      <c r="E18" s="133">
        <f t="shared" si="10"/>
        <v>11145.355386702502</v>
      </c>
      <c r="F18" s="133">
        <f t="shared" si="0"/>
        <v>40353.073970054007</v>
      </c>
      <c r="G18" s="132">
        <f t="shared" si="1"/>
        <v>6031830.9032377461</v>
      </c>
      <c r="K18" s="135"/>
      <c r="L18" s="204">
        <f t="shared" si="11"/>
        <v>45627</v>
      </c>
      <c r="M18" s="142">
        <v>5</v>
      </c>
      <c r="N18" s="152">
        <f t="shared" si="12"/>
        <v>815707.67192930251</v>
      </c>
      <c r="O18" s="205">
        <f t="shared" si="2"/>
        <v>3942.58708099163</v>
      </c>
      <c r="P18" s="205">
        <f t="shared" si="3"/>
        <v>1859.4757931917561</v>
      </c>
      <c r="Q18" s="205">
        <f t="shared" si="4"/>
        <v>5802.0628741833862</v>
      </c>
      <c r="R18" s="152">
        <f t="shared" si="5"/>
        <v>813848.1961361107</v>
      </c>
      <c r="Z18" s="206"/>
      <c r="AA18" s="144"/>
      <c r="AB18" s="155"/>
      <c r="AC18" s="207"/>
      <c r="AD18" s="208"/>
      <c r="AE18" s="208"/>
      <c r="AF18" s="208"/>
    </row>
    <row r="19" spans="1:32" x14ac:dyDescent="0.25">
      <c r="A19" s="130">
        <f t="shared" si="6"/>
        <v>45658</v>
      </c>
      <c r="B19" s="131">
        <f t="shared" si="7"/>
        <v>6</v>
      </c>
      <c r="C19" s="132">
        <f t="shared" si="8"/>
        <v>6031830.9032377461</v>
      </c>
      <c r="D19" s="133">
        <f t="shared" si="9"/>
        <v>29153.849365649108</v>
      </c>
      <c r="E19" s="133">
        <f t="shared" si="10"/>
        <v>11199.224604404901</v>
      </c>
      <c r="F19" s="133">
        <f t="shared" si="0"/>
        <v>40353.073970054007</v>
      </c>
      <c r="G19" s="132">
        <f t="shared" si="1"/>
        <v>6020631.6786333416</v>
      </c>
      <c r="K19" s="135"/>
      <c r="L19" s="204">
        <f t="shared" si="11"/>
        <v>45658</v>
      </c>
      <c r="M19" s="142">
        <v>6</v>
      </c>
      <c r="N19" s="152">
        <f t="shared" si="12"/>
        <v>813848.1961361107</v>
      </c>
      <c r="O19" s="205">
        <f t="shared" si="2"/>
        <v>3933.5996146578691</v>
      </c>
      <c r="P19" s="205">
        <f t="shared" si="3"/>
        <v>1868.4632595255164</v>
      </c>
      <c r="Q19" s="205">
        <f t="shared" si="4"/>
        <v>5802.0628741833852</v>
      </c>
      <c r="R19" s="152">
        <f t="shared" si="5"/>
        <v>811979.73287658521</v>
      </c>
      <c r="Z19" s="206"/>
      <c r="AA19" s="144"/>
      <c r="AB19" s="155"/>
      <c r="AC19" s="207"/>
      <c r="AD19" s="208"/>
      <c r="AE19" s="208"/>
      <c r="AF19" s="208"/>
    </row>
    <row r="20" spans="1:32" x14ac:dyDescent="0.25">
      <c r="A20" s="130">
        <f t="shared" si="6"/>
        <v>45689</v>
      </c>
      <c r="B20" s="131">
        <f t="shared" si="7"/>
        <v>7</v>
      </c>
      <c r="C20" s="132">
        <f t="shared" si="8"/>
        <v>6020631.6786333416</v>
      </c>
      <c r="D20" s="133">
        <f t="shared" si="9"/>
        <v>29099.719780061154</v>
      </c>
      <c r="E20" s="133">
        <f t="shared" si="10"/>
        <v>11253.354189992857</v>
      </c>
      <c r="F20" s="133">
        <f t="shared" si="0"/>
        <v>40353.073970054014</v>
      </c>
      <c r="G20" s="132">
        <f t="shared" si="1"/>
        <v>6009378.3244433487</v>
      </c>
      <c r="K20" s="135"/>
      <c r="L20" s="204">
        <f t="shared" si="11"/>
        <v>45689</v>
      </c>
      <c r="M20" s="142">
        <v>7</v>
      </c>
      <c r="N20" s="152">
        <f t="shared" si="12"/>
        <v>811979.73287658521</v>
      </c>
      <c r="O20" s="205">
        <f t="shared" si="2"/>
        <v>3924.5687089034959</v>
      </c>
      <c r="P20" s="205">
        <f t="shared" si="3"/>
        <v>1877.49416527989</v>
      </c>
      <c r="Q20" s="205">
        <f t="shared" si="4"/>
        <v>5802.0628741833862</v>
      </c>
      <c r="R20" s="152">
        <f t="shared" si="5"/>
        <v>810102.23871130531</v>
      </c>
      <c r="Z20" s="206"/>
      <c r="AA20" s="144"/>
      <c r="AB20" s="155"/>
      <c r="AC20" s="207"/>
      <c r="AD20" s="208"/>
      <c r="AE20" s="208"/>
      <c r="AF20" s="208"/>
    </row>
    <row r="21" spans="1:32" x14ac:dyDescent="0.25">
      <c r="A21" s="130">
        <f t="shared" si="6"/>
        <v>45717</v>
      </c>
      <c r="B21" s="131">
        <f t="shared" si="7"/>
        <v>8</v>
      </c>
      <c r="C21" s="132">
        <f t="shared" si="8"/>
        <v>6009378.3244433487</v>
      </c>
      <c r="D21" s="133">
        <f t="shared" si="9"/>
        <v>29045.328568142857</v>
      </c>
      <c r="E21" s="133">
        <f t="shared" si="10"/>
        <v>11307.745401911156</v>
      </c>
      <c r="F21" s="133">
        <f t="shared" si="0"/>
        <v>40353.073970054014</v>
      </c>
      <c r="G21" s="132">
        <f t="shared" si="1"/>
        <v>5998070.5790414372</v>
      </c>
      <c r="K21" s="135"/>
      <c r="L21" s="204">
        <f>EDATE(L20,1)</f>
        <v>45717</v>
      </c>
      <c r="M21" s="142">
        <v>8</v>
      </c>
      <c r="N21" s="152">
        <f t="shared" si="12"/>
        <v>810102.23871130531</v>
      </c>
      <c r="O21" s="205">
        <f t="shared" si="2"/>
        <v>3915.4941537713103</v>
      </c>
      <c r="P21" s="205">
        <f t="shared" si="3"/>
        <v>1886.5687204120759</v>
      </c>
      <c r="Q21" s="205">
        <f t="shared" si="4"/>
        <v>5802.0628741833862</v>
      </c>
      <c r="R21" s="152">
        <f t="shared" si="5"/>
        <v>808215.66999089322</v>
      </c>
      <c r="Z21" s="206"/>
      <c r="AA21" s="144"/>
      <c r="AB21" s="155"/>
      <c r="AC21" s="207"/>
      <c r="AD21" s="208"/>
      <c r="AE21" s="208"/>
      <c r="AF21" s="208"/>
    </row>
    <row r="22" spans="1:32" x14ac:dyDescent="0.25">
      <c r="A22" s="130">
        <f t="shared" si="6"/>
        <v>45748</v>
      </c>
      <c r="B22" s="131">
        <f t="shared" si="7"/>
        <v>9</v>
      </c>
      <c r="C22" s="132">
        <f t="shared" si="8"/>
        <v>5998070.5790414372</v>
      </c>
      <c r="D22" s="133">
        <f t="shared" si="9"/>
        <v>28990.674465366948</v>
      </c>
      <c r="E22" s="133">
        <f t="shared" si="10"/>
        <v>11362.399504687062</v>
      </c>
      <c r="F22" s="133">
        <f t="shared" si="0"/>
        <v>40353.073970054014</v>
      </c>
      <c r="G22" s="132">
        <f t="shared" si="1"/>
        <v>5986708.1795367505</v>
      </c>
      <c r="K22" s="135"/>
      <c r="L22" s="204">
        <f t="shared" si="11"/>
        <v>45748</v>
      </c>
      <c r="M22" s="142">
        <v>9</v>
      </c>
      <c r="N22" s="152">
        <f t="shared" si="12"/>
        <v>808215.66999089322</v>
      </c>
      <c r="O22" s="205">
        <f t="shared" si="2"/>
        <v>3906.3757382893182</v>
      </c>
      <c r="P22" s="205">
        <f t="shared" si="3"/>
        <v>1895.687135894068</v>
      </c>
      <c r="Q22" s="205">
        <f t="shared" si="4"/>
        <v>5802.0628741833862</v>
      </c>
      <c r="R22" s="152">
        <f t="shared" si="5"/>
        <v>806319.98285499914</v>
      </c>
      <c r="Z22" s="206"/>
      <c r="AA22" s="144"/>
      <c r="AB22" s="155"/>
      <c r="AC22" s="207"/>
      <c r="AD22" s="208"/>
      <c r="AE22" s="208"/>
      <c r="AF22" s="208"/>
    </row>
    <row r="23" spans="1:32" x14ac:dyDescent="0.25">
      <c r="A23" s="130">
        <f t="shared" si="6"/>
        <v>45778</v>
      </c>
      <c r="B23" s="131">
        <f t="shared" si="7"/>
        <v>10</v>
      </c>
      <c r="C23" s="132">
        <f t="shared" si="8"/>
        <v>5986708.1795367505</v>
      </c>
      <c r="D23" s="133">
        <f t="shared" si="9"/>
        <v>28935.756201094297</v>
      </c>
      <c r="E23" s="133">
        <f t="shared" si="10"/>
        <v>11417.317768959714</v>
      </c>
      <c r="F23" s="133">
        <f t="shared" si="0"/>
        <v>40353.073970054014</v>
      </c>
      <c r="G23" s="132">
        <f t="shared" si="1"/>
        <v>5975290.8617677912</v>
      </c>
      <c r="K23" s="135"/>
      <c r="L23" s="204">
        <f t="shared" si="11"/>
        <v>45778</v>
      </c>
      <c r="M23" s="142">
        <v>10</v>
      </c>
      <c r="N23" s="152">
        <f t="shared" si="12"/>
        <v>806319.98285499914</v>
      </c>
      <c r="O23" s="205">
        <f t="shared" si="2"/>
        <v>3897.2132504658307</v>
      </c>
      <c r="P23" s="205">
        <f t="shared" si="3"/>
        <v>1904.8496237175555</v>
      </c>
      <c r="Q23" s="205">
        <f t="shared" si="4"/>
        <v>5802.0628741833862</v>
      </c>
      <c r="R23" s="152">
        <f t="shared" si="5"/>
        <v>804415.13323128154</v>
      </c>
      <c r="Z23" s="206"/>
      <c r="AA23" s="144"/>
      <c r="AB23" s="155"/>
      <c r="AC23" s="207"/>
      <c r="AD23" s="208"/>
      <c r="AE23" s="208"/>
      <c r="AF23" s="208"/>
    </row>
    <row r="24" spans="1:32" x14ac:dyDescent="0.25">
      <c r="A24" s="130">
        <f t="shared" si="6"/>
        <v>45809</v>
      </c>
      <c r="B24" s="131">
        <f t="shared" si="7"/>
        <v>11</v>
      </c>
      <c r="C24" s="132">
        <f t="shared" si="8"/>
        <v>5975290.8617677912</v>
      </c>
      <c r="D24" s="133">
        <f t="shared" si="9"/>
        <v>28880.572498544319</v>
      </c>
      <c r="E24" s="133">
        <f t="shared" si="10"/>
        <v>11472.501471509686</v>
      </c>
      <c r="F24" s="133">
        <f t="shared" si="0"/>
        <v>40353.073970054007</v>
      </c>
      <c r="G24" s="132">
        <f t="shared" si="1"/>
        <v>5963818.360296282</v>
      </c>
      <c r="L24" s="204">
        <f t="shared" si="11"/>
        <v>45809</v>
      </c>
      <c r="M24" s="142">
        <v>11</v>
      </c>
      <c r="N24" s="152">
        <f t="shared" si="12"/>
        <v>804415.13323128154</v>
      </c>
      <c r="O24" s="205">
        <f t="shared" si="2"/>
        <v>3888.006477284529</v>
      </c>
      <c r="P24" s="205">
        <f t="shared" si="3"/>
        <v>1914.0563968988572</v>
      </c>
      <c r="Q24" s="205">
        <f t="shared" si="4"/>
        <v>5802.0628741833862</v>
      </c>
      <c r="R24" s="152">
        <f t="shared" si="5"/>
        <v>802501.07683438272</v>
      </c>
      <c r="Z24" s="206"/>
      <c r="AA24" s="144"/>
      <c r="AB24" s="155"/>
      <c r="AC24" s="207"/>
      <c r="AD24" s="208"/>
      <c r="AE24" s="208"/>
      <c r="AF24" s="208"/>
    </row>
    <row r="25" spans="1:32" x14ac:dyDescent="0.25">
      <c r="A25" s="130">
        <f t="shared" si="6"/>
        <v>45839</v>
      </c>
      <c r="B25" s="131">
        <f t="shared" si="7"/>
        <v>12</v>
      </c>
      <c r="C25" s="132">
        <f t="shared" si="8"/>
        <v>5963818.360296282</v>
      </c>
      <c r="D25" s="133">
        <f t="shared" si="9"/>
        <v>28825.122074765361</v>
      </c>
      <c r="E25" s="133">
        <f t="shared" si="10"/>
        <v>11527.95189528865</v>
      </c>
      <c r="F25" s="133">
        <f t="shared" si="0"/>
        <v>40353.073970054014</v>
      </c>
      <c r="G25" s="132">
        <f t="shared" si="1"/>
        <v>5952290.4084009938</v>
      </c>
      <c r="L25" s="204">
        <f t="shared" si="11"/>
        <v>45839</v>
      </c>
      <c r="M25" s="142">
        <v>12</v>
      </c>
      <c r="N25" s="152">
        <f t="shared" si="12"/>
        <v>802501.07683438272</v>
      </c>
      <c r="O25" s="205">
        <f t="shared" si="2"/>
        <v>3878.7552046995179</v>
      </c>
      <c r="P25" s="205">
        <f t="shared" si="3"/>
        <v>1923.3076694838685</v>
      </c>
      <c r="Q25" s="205">
        <f t="shared" si="4"/>
        <v>5802.0628741833862</v>
      </c>
      <c r="R25" s="152">
        <f t="shared" si="5"/>
        <v>800577.7691648989</v>
      </c>
      <c r="Z25" s="206"/>
      <c r="AA25" s="144"/>
      <c r="AB25" s="155"/>
      <c r="AC25" s="207"/>
      <c r="AD25" s="208"/>
      <c r="AE25" s="208"/>
      <c r="AF25" s="208"/>
    </row>
    <row r="26" spans="1:32" x14ac:dyDescent="0.25">
      <c r="A26" s="130">
        <f t="shared" si="6"/>
        <v>45870</v>
      </c>
      <c r="B26" s="131">
        <f t="shared" si="7"/>
        <v>13</v>
      </c>
      <c r="C26" s="132">
        <f t="shared" si="8"/>
        <v>5952290.4084009938</v>
      </c>
      <c r="D26" s="133">
        <f t="shared" si="9"/>
        <v>28769.403640604796</v>
      </c>
      <c r="E26" s="133">
        <f t="shared" si="10"/>
        <v>11583.670329449211</v>
      </c>
      <c r="F26" s="133">
        <f t="shared" si="0"/>
        <v>40353.073970054007</v>
      </c>
      <c r="G26" s="132">
        <f t="shared" si="1"/>
        <v>5940706.738071545</v>
      </c>
      <c r="L26" s="204">
        <f t="shared" si="11"/>
        <v>45870</v>
      </c>
      <c r="M26" s="142">
        <v>13</v>
      </c>
      <c r="N26" s="152">
        <f t="shared" si="12"/>
        <v>800577.7691648989</v>
      </c>
      <c r="O26" s="205">
        <f t="shared" si="2"/>
        <v>3869.4592176303449</v>
      </c>
      <c r="P26" s="205">
        <f t="shared" si="3"/>
        <v>1932.6036565530405</v>
      </c>
      <c r="Q26" s="205">
        <f t="shared" si="4"/>
        <v>5802.0628741833852</v>
      </c>
      <c r="R26" s="152">
        <f t="shared" si="5"/>
        <v>798645.16550834582</v>
      </c>
      <c r="Z26" s="206"/>
      <c r="AA26" s="144"/>
      <c r="AB26" s="155"/>
      <c r="AC26" s="207"/>
      <c r="AD26" s="208"/>
      <c r="AE26" s="208"/>
      <c r="AF26" s="208"/>
    </row>
    <row r="27" spans="1:32" x14ac:dyDescent="0.25">
      <c r="A27" s="130">
        <f t="shared" si="6"/>
        <v>45901</v>
      </c>
      <c r="B27" s="131">
        <f t="shared" si="7"/>
        <v>14</v>
      </c>
      <c r="C27" s="132">
        <f t="shared" si="8"/>
        <v>5940706.738071545</v>
      </c>
      <c r="D27" s="133">
        <f t="shared" si="9"/>
        <v>28713.415900679123</v>
      </c>
      <c r="E27" s="133">
        <f t="shared" si="10"/>
        <v>11639.658069374886</v>
      </c>
      <c r="F27" s="133">
        <f t="shared" si="0"/>
        <v>40353.073970054007</v>
      </c>
      <c r="G27" s="132">
        <f t="shared" si="1"/>
        <v>5929067.0800021701</v>
      </c>
      <c r="L27" s="204">
        <f t="shared" si="11"/>
        <v>45901</v>
      </c>
      <c r="M27" s="142">
        <v>14</v>
      </c>
      <c r="N27" s="152">
        <f t="shared" si="12"/>
        <v>798645.16550834582</v>
      </c>
      <c r="O27" s="205">
        <f t="shared" si="2"/>
        <v>3860.1182999570055</v>
      </c>
      <c r="P27" s="205">
        <f t="shared" si="3"/>
        <v>1941.9445742263804</v>
      </c>
      <c r="Q27" s="205">
        <f t="shared" si="4"/>
        <v>5802.0628741833862</v>
      </c>
      <c r="R27" s="152">
        <f t="shared" si="5"/>
        <v>796703.22093411942</v>
      </c>
      <c r="Z27" s="206"/>
      <c r="AA27" s="144"/>
      <c r="AB27" s="155"/>
      <c r="AC27" s="207"/>
      <c r="AD27" s="208"/>
      <c r="AE27" s="208"/>
      <c r="AF27" s="208"/>
    </row>
    <row r="28" spans="1:32" x14ac:dyDescent="0.25">
      <c r="A28" s="130">
        <f t="shared" si="6"/>
        <v>45931</v>
      </c>
      <c r="B28" s="131">
        <f t="shared" si="7"/>
        <v>15</v>
      </c>
      <c r="C28" s="132">
        <f t="shared" si="8"/>
        <v>5929067.0800021701</v>
      </c>
      <c r="D28" s="133">
        <f t="shared" si="9"/>
        <v>28657.157553343815</v>
      </c>
      <c r="E28" s="133">
        <f t="shared" si="10"/>
        <v>11695.916416710195</v>
      </c>
      <c r="F28" s="133">
        <f t="shared" si="0"/>
        <v>40353.073970054014</v>
      </c>
      <c r="G28" s="132">
        <f t="shared" si="1"/>
        <v>5917371.1635854598</v>
      </c>
      <c r="L28" s="204">
        <f t="shared" si="11"/>
        <v>45931</v>
      </c>
      <c r="M28" s="142">
        <v>15</v>
      </c>
      <c r="N28" s="152">
        <f t="shared" si="12"/>
        <v>796703.22093411942</v>
      </c>
      <c r="O28" s="205">
        <f t="shared" si="2"/>
        <v>3850.7322345149114</v>
      </c>
      <c r="P28" s="205">
        <f t="shared" si="3"/>
        <v>1951.3306396684743</v>
      </c>
      <c r="Q28" s="205">
        <f t="shared" si="4"/>
        <v>5802.0628741833862</v>
      </c>
      <c r="R28" s="152">
        <f t="shared" si="5"/>
        <v>794751.89029445092</v>
      </c>
      <c r="Z28" s="206"/>
      <c r="AA28" s="144"/>
      <c r="AB28" s="155"/>
      <c r="AC28" s="207"/>
      <c r="AD28" s="208"/>
      <c r="AE28" s="208"/>
      <c r="AF28" s="208"/>
    </row>
    <row r="29" spans="1:32" x14ac:dyDescent="0.25">
      <c r="A29" s="130">
        <f t="shared" si="6"/>
        <v>45962</v>
      </c>
      <c r="B29" s="131">
        <f t="shared" si="7"/>
        <v>16</v>
      </c>
      <c r="C29" s="132">
        <f t="shared" si="8"/>
        <v>5917371.1635854598</v>
      </c>
      <c r="D29" s="133">
        <f t="shared" si="9"/>
        <v>28600.627290663047</v>
      </c>
      <c r="E29" s="133">
        <f t="shared" si="10"/>
        <v>11752.44667939096</v>
      </c>
      <c r="F29" s="133">
        <f t="shared" si="0"/>
        <v>40353.073970054007</v>
      </c>
      <c r="G29" s="132">
        <f t="shared" si="1"/>
        <v>5905618.7169060688</v>
      </c>
      <c r="L29" s="204">
        <f t="shared" si="11"/>
        <v>45962</v>
      </c>
      <c r="M29" s="142">
        <v>16</v>
      </c>
      <c r="N29" s="152">
        <f t="shared" si="12"/>
        <v>794751.89029445092</v>
      </c>
      <c r="O29" s="205">
        <f t="shared" si="2"/>
        <v>3841.3008030898472</v>
      </c>
      <c r="P29" s="205">
        <f t="shared" si="3"/>
        <v>1960.7620710935382</v>
      </c>
      <c r="Q29" s="205">
        <f t="shared" si="4"/>
        <v>5802.0628741833852</v>
      </c>
      <c r="R29" s="152">
        <f t="shared" si="5"/>
        <v>792791.12822335737</v>
      </c>
      <c r="Z29" s="206"/>
      <c r="AA29" s="144"/>
      <c r="AB29" s="155"/>
      <c r="AC29" s="207"/>
      <c r="AD29" s="208"/>
      <c r="AE29" s="208"/>
      <c r="AF29" s="208"/>
    </row>
    <row r="30" spans="1:32" x14ac:dyDescent="0.25">
      <c r="A30" s="130">
        <f t="shared" si="6"/>
        <v>45992</v>
      </c>
      <c r="B30" s="131">
        <f t="shared" si="7"/>
        <v>17</v>
      </c>
      <c r="C30" s="132">
        <f t="shared" si="8"/>
        <v>5905618.7169060688</v>
      </c>
      <c r="D30" s="133">
        <f t="shared" si="9"/>
        <v>28543.823798379326</v>
      </c>
      <c r="E30" s="133">
        <f t="shared" si="10"/>
        <v>11809.250171674683</v>
      </c>
      <c r="F30" s="133">
        <f t="shared" si="0"/>
        <v>40353.073970054007</v>
      </c>
      <c r="G30" s="132">
        <f t="shared" si="1"/>
        <v>5893809.4667343944</v>
      </c>
      <c r="L30" s="204">
        <f t="shared" si="11"/>
        <v>45992</v>
      </c>
      <c r="M30" s="142">
        <v>17</v>
      </c>
      <c r="N30" s="152">
        <f t="shared" si="12"/>
        <v>792791.12822335737</v>
      </c>
      <c r="O30" s="205">
        <f t="shared" si="2"/>
        <v>3831.8237864128955</v>
      </c>
      <c r="P30" s="205">
        <f t="shared" si="3"/>
        <v>1970.2390877704904</v>
      </c>
      <c r="Q30" s="205">
        <f t="shared" si="4"/>
        <v>5802.0628741833862</v>
      </c>
      <c r="R30" s="152">
        <f t="shared" si="5"/>
        <v>790820.88913558691</v>
      </c>
      <c r="Z30" s="206"/>
      <c r="AA30" s="144"/>
      <c r="AB30" s="155"/>
      <c r="AC30" s="207"/>
      <c r="AD30" s="208"/>
      <c r="AE30" s="208"/>
      <c r="AF30" s="208"/>
    </row>
    <row r="31" spans="1:32" x14ac:dyDescent="0.25">
      <c r="A31" s="130">
        <f t="shared" si="6"/>
        <v>46023</v>
      </c>
      <c r="B31" s="131">
        <f t="shared" si="7"/>
        <v>18</v>
      </c>
      <c r="C31" s="132">
        <f t="shared" si="8"/>
        <v>5893809.4667343944</v>
      </c>
      <c r="D31" s="133">
        <f t="shared" si="9"/>
        <v>28486.745755882897</v>
      </c>
      <c r="E31" s="133">
        <f t="shared" si="10"/>
        <v>11866.328214171112</v>
      </c>
      <c r="F31" s="133">
        <f t="shared" si="0"/>
        <v>40353.073970054007</v>
      </c>
      <c r="G31" s="132">
        <f t="shared" si="1"/>
        <v>5881943.1385202231</v>
      </c>
      <c r="L31" s="204">
        <f t="shared" si="11"/>
        <v>46023</v>
      </c>
      <c r="M31" s="142">
        <v>18</v>
      </c>
      <c r="N31" s="152">
        <f t="shared" si="12"/>
        <v>790820.88913558691</v>
      </c>
      <c r="O31" s="205">
        <f t="shared" si="2"/>
        <v>3822.3009641553381</v>
      </c>
      <c r="P31" s="205">
        <f t="shared" si="3"/>
        <v>1979.7619100280479</v>
      </c>
      <c r="Q31" s="205">
        <f t="shared" si="4"/>
        <v>5802.0628741833862</v>
      </c>
      <c r="R31" s="152">
        <f t="shared" si="5"/>
        <v>788841.12722555886</v>
      </c>
      <c r="Z31" s="206"/>
      <c r="AA31" s="144"/>
      <c r="AB31" s="155"/>
      <c r="AC31" s="207"/>
      <c r="AD31" s="208"/>
      <c r="AE31" s="208"/>
      <c r="AF31" s="208"/>
    </row>
    <row r="32" spans="1:32" x14ac:dyDescent="0.25">
      <c r="A32" s="130">
        <f t="shared" si="6"/>
        <v>46054</v>
      </c>
      <c r="B32" s="131">
        <f t="shared" si="7"/>
        <v>19</v>
      </c>
      <c r="C32" s="132">
        <f t="shared" si="8"/>
        <v>5881943.1385202231</v>
      </c>
      <c r="D32" s="133">
        <f t="shared" si="9"/>
        <v>28429.391836181072</v>
      </c>
      <c r="E32" s="133">
        <f t="shared" si="10"/>
        <v>11923.682133872939</v>
      </c>
      <c r="F32" s="133">
        <f t="shared" si="0"/>
        <v>40353.073970054014</v>
      </c>
      <c r="G32" s="132">
        <f t="shared" si="1"/>
        <v>5870019.4563863501</v>
      </c>
      <c r="L32" s="204">
        <f t="shared" si="11"/>
        <v>46054</v>
      </c>
      <c r="M32" s="142">
        <v>19</v>
      </c>
      <c r="N32" s="152">
        <f t="shared" si="12"/>
        <v>788841.12722555886</v>
      </c>
      <c r="O32" s="205">
        <f t="shared" si="2"/>
        <v>3812.7321149235358</v>
      </c>
      <c r="P32" s="205">
        <f t="shared" si="3"/>
        <v>1989.3307592598503</v>
      </c>
      <c r="Q32" s="205">
        <f t="shared" si="4"/>
        <v>5802.0628741833862</v>
      </c>
      <c r="R32" s="152">
        <f t="shared" si="5"/>
        <v>786851.79646629898</v>
      </c>
      <c r="Z32" s="206"/>
      <c r="AA32" s="144"/>
      <c r="AB32" s="155"/>
      <c r="AC32" s="207"/>
      <c r="AD32" s="208"/>
      <c r="AE32" s="208"/>
      <c r="AF32" s="208"/>
    </row>
    <row r="33" spans="1:32" x14ac:dyDescent="0.25">
      <c r="A33" s="130">
        <f t="shared" si="6"/>
        <v>46082</v>
      </c>
      <c r="B33" s="131">
        <f t="shared" si="7"/>
        <v>20</v>
      </c>
      <c r="C33" s="132">
        <f t="shared" si="8"/>
        <v>5870019.4563863501</v>
      </c>
      <c r="D33" s="133">
        <f t="shared" si="9"/>
        <v>28371.760705867353</v>
      </c>
      <c r="E33" s="133">
        <f t="shared" si="10"/>
        <v>11981.313264186656</v>
      </c>
      <c r="F33" s="133">
        <f t="shared" si="0"/>
        <v>40353.073970054007</v>
      </c>
      <c r="G33" s="132">
        <f t="shared" si="1"/>
        <v>5858038.1431221636</v>
      </c>
      <c r="L33" s="204">
        <f t="shared" si="11"/>
        <v>46082</v>
      </c>
      <c r="M33" s="142">
        <v>20</v>
      </c>
      <c r="N33" s="152">
        <f t="shared" si="12"/>
        <v>786851.79646629898</v>
      </c>
      <c r="O33" s="205">
        <f t="shared" si="2"/>
        <v>3803.1170162537796</v>
      </c>
      <c r="P33" s="205">
        <f t="shared" si="3"/>
        <v>1998.9458579296063</v>
      </c>
      <c r="Q33" s="205">
        <f t="shared" si="4"/>
        <v>5802.0628741833862</v>
      </c>
      <c r="R33" s="152">
        <f t="shared" si="5"/>
        <v>784852.85060836934</v>
      </c>
      <c r="Z33" s="206"/>
      <c r="AA33" s="144"/>
      <c r="AB33" s="155"/>
      <c r="AC33" s="207"/>
      <c r="AD33" s="208"/>
      <c r="AE33" s="208"/>
      <c r="AF33" s="208"/>
    </row>
    <row r="34" spans="1:32" x14ac:dyDescent="0.25">
      <c r="A34" s="130">
        <f t="shared" si="6"/>
        <v>46113</v>
      </c>
      <c r="B34" s="131">
        <f t="shared" si="7"/>
        <v>21</v>
      </c>
      <c r="C34" s="132">
        <f t="shared" si="8"/>
        <v>5858038.1431221636</v>
      </c>
      <c r="D34" s="133">
        <f t="shared" si="9"/>
        <v>28313.851025090455</v>
      </c>
      <c r="E34" s="133">
        <f t="shared" si="10"/>
        <v>12039.22294496356</v>
      </c>
      <c r="F34" s="133">
        <f t="shared" si="0"/>
        <v>40353.073970054014</v>
      </c>
      <c r="G34" s="132">
        <f t="shared" si="1"/>
        <v>5845998.9201771999</v>
      </c>
      <c r="L34" s="204">
        <f t="shared" si="11"/>
        <v>46113</v>
      </c>
      <c r="M34" s="142">
        <v>21</v>
      </c>
      <c r="N34" s="152">
        <f t="shared" si="12"/>
        <v>784852.85060836934</v>
      </c>
      <c r="O34" s="205">
        <f t="shared" si="2"/>
        <v>3793.4554446071202</v>
      </c>
      <c r="P34" s="205">
        <f t="shared" si="3"/>
        <v>2008.607429576266</v>
      </c>
      <c r="Q34" s="205">
        <f t="shared" si="4"/>
        <v>5802.0628741833862</v>
      </c>
      <c r="R34" s="152">
        <f t="shared" si="5"/>
        <v>782844.24317879311</v>
      </c>
      <c r="Z34" s="206"/>
      <c r="AA34" s="144"/>
      <c r="AB34" s="155"/>
      <c r="AC34" s="207"/>
      <c r="AD34" s="208"/>
      <c r="AE34" s="208"/>
      <c r="AF34" s="208"/>
    </row>
    <row r="35" spans="1:32" x14ac:dyDescent="0.25">
      <c r="A35" s="130">
        <f t="shared" si="6"/>
        <v>46143</v>
      </c>
      <c r="B35" s="131">
        <f t="shared" si="7"/>
        <v>22</v>
      </c>
      <c r="C35" s="132">
        <f t="shared" si="8"/>
        <v>5845998.9201771999</v>
      </c>
      <c r="D35" s="133">
        <f t="shared" si="9"/>
        <v>28255.661447523125</v>
      </c>
      <c r="E35" s="133">
        <f t="shared" si="10"/>
        <v>12097.412522530882</v>
      </c>
      <c r="F35" s="133">
        <f t="shared" si="0"/>
        <v>40353.073970054007</v>
      </c>
      <c r="G35" s="132">
        <f t="shared" si="1"/>
        <v>5833901.5076546688</v>
      </c>
      <c r="L35" s="204">
        <f t="shared" si="11"/>
        <v>46143</v>
      </c>
      <c r="M35" s="142">
        <v>22</v>
      </c>
      <c r="N35" s="152">
        <f t="shared" si="12"/>
        <v>782844.24317879311</v>
      </c>
      <c r="O35" s="205">
        <f t="shared" si="2"/>
        <v>3783.747175364168</v>
      </c>
      <c r="P35" s="205">
        <f t="shared" si="3"/>
        <v>2018.3156988192179</v>
      </c>
      <c r="Q35" s="205">
        <f t="shared" si="4"/>
        <v>5802.0628741833862</v>
      </c>
      <c r="R35" s="152">
        <f t="shared" si="5"/>
        <v>780825.92747997388</v>
      </c>
      <c r="Z35" s="206"/>
      <c r="AA35" s="144"/>
      <c r="AB35" s="155"/>
      <c r="AC35" s="207"/>
      <c r="AD35" s="208"/>
      <c r="AE35" s="208"/>
      <c r="AF35" s="208"/>
    </row>
    <row r="36" spans="1:32" x14ac:dyDescent="0.25">
      <c r="A36" s="130">
        <f t="shared" si="6"/>
        <v>46174</v>
      </c>
      <c r="B36" s="131">
        <f t="shared" si="7"/>
        <v>23</v>
      </c>
      <c r="C36" s="132">
        <f t="shared" si="8"/>
        <v>5833901.5076546688</v>
      </c>
      <c r="D36" s="133">
        <f t="shared" si="9"/>
        <v>28197.19062033089</v>
      </c>
      <c r="E36" s="133">
        <f t="shared" si="10"/>
        <v>12155.883349723115</v>
      </c>
      <c r="F36" s="133">
        <f t="shared" si="0"/>
        <v>40353.073970054007</v>
      </c>
      <c r="G36" s="132">
        <f t="shared" si="1"/>
        <v>5821745.6243049456</v>
      </c>
      <c r="L36" s="204">
        <f t="shared" si="11"/>
        <v>46174</v>
      </c>
      <c r="M36" s="142">
        <v>23</v>
      </c>
      <c r="N36" s="152">
        <f t="shared" si="12"/>
        <v>780825.92747997388</v>
      </c>
      <c r="O36" s="205">
        <f t="shared" si="2"/>
        <v>3773.9919828198749</v>
      </c>
      <c r="P36" s="205">
        <f t="shared" si="3"/>
        <v>2028.070891363511</v>
      </c>
      <c r="Q36" s="205">
        <f t="shared" si="4"/>
        <v>5802.0628741833862</v>
      </c>
      <c r="R36" s="152">
        <f t="shared" si="5"/>
        <v>778797.85658861033</v>
      </c>
      <c r="Z36" s="206"/>
      <c r="AA36" s="144"/>
      <c r="AB36" s="155"/>
      <c r="AC36" s="207"/>
      <c r="AD36" s="208"/>
      <c r="AE36" s="208"/>
      <c r="AF36" s="208"/>
    </row>
    <row r="37" spans="1:32" x14ac:dyDescent="0.25">
      <c r="A37" s="130">
        <f t="shared" si="6"/>
        <v>46204</v>
      </c>
      <c r="B37" s="131">
        <f t="shared" si="7"/>
        <v>24</v>
      </c>
      <c r="C37" s="132">
        <f t="shared" si="8"/>
        <v>5821745.6243049456</v>
      </c>
      <c r="D37" s="133">
        <f t="shared" si="9"/>
        <v>28138.437184140563</v>
      </c>
      <c r="E37" s="133">
        <f t="shared" si="10"/>
        <v>12214.636785913444</v>
      </c>
      <c r="F37" s="133">
        <f t="shared" si="0"/>
        <v>40353.073970054007</v>
      </c>
      <c r="G37" s="132">
        <f t="shared" si="1"/>
        <v>5809530.9875190323</v>
      </c>
      <c r="L37" s="204">
        <f t="shared" si="11"/>
        <v>46204</v>
      </c>
      <c r="M37" s="142">
        <v>24</v>
      </c>
      <c r="N37" s="152">
        <f t="shared" si="12"/>
        <v>778797.85658861033</v>
      </c>
      <c r="O37" s="205">
        <f t="shared" si="2"/>
        <v>3764.1896401782847</v>
      </c>
      <c r="P37" s="205">
        <f t="shared" si="3"/>
        <v>2037.8732340051015</v>
      </c>
      <c r="Q37" s="205">
        <f t="shared" si="4"/>
        <v>5802.0628741833862</v>
      </c>
      <c r="R37" s="152">
        <f t="shared" si="5"/>
        <v>776759.98335460527</v>
      </c>
      <c r="Z37" s="206"/>
      <c r="AA37" s="144"/>
      <c r="AB37" s="155"/>
      <c r="AC37" s="207"/>
      <c r="AD37" s="208"/>
      <c r="AE37" s="208"/>
      <c r="AF37" s="208"/>
    </row>
    <row r="38" spans="1:32" x14ac:dyDescent="0.25">
      <c r="A38" s="130">
        <f t="shared" si="6"/>
        <v>46235</v>
      </c>
      <c r="B38" s="131">
        <f t="shared" si="7"/>
        <v>25</v>
      </c>
      <c r="C38" s="132">
        <f t="shared" si="8"/>
        <v>5809530.9875190323</v>
      </c>
      <c r="D38" s="133">
        <f t="shared" si="9"/>
        <v>28079.399773008648</v>
      </c>
      <c r="E38" s="133">
        <f t="shared" si="10"/>
        <v>12273.674197045359</v>
      </c>
      <c r="F38" s="133">
        <f t="shared" si="0"/>
        <v>40353.073970054007</v>
      </c>
      <c r="G38" s="132">
        <f t="shared" si="1"/>
        <v>5797257.3133219872</v>
      </c>
      <c r="L38" s="204">
        <f t="shared" si="11"/>
        <v>46235</v>
      </c>
      <c r="M38" s="142">
        <v>25</v>
      </c>
      <c r="N38" s="152">
        <f t="shared" si="12"/>
        <v>776759.98335460527</v>
      </c>
      <c r="O38" s="205">
        <f t="shared" si="2"/>
        <v>3754.3399195472603</v>
      </c>
      <c r="P38" s="205">
        <f t="shared" si="3"/>
        <v>2047.7229546361259</v>
      </c>
      <c r="Q38" s="205">
        <f t="shared" si="4"/>
        <v>5802.0628741833862</v>
      </c>
      <c r="R38" s="152">
        <f t="shared" si="5"/>
        <v>774712.26039996918</v>
      </c>
      <c r="Z38" s="206"/>
      <c r="AA38" s="144"/>
      <c r="AB38" s="155"/>
      <c r="AC38" s="207"/>
      <c r="AD38" s="208"/>
      <c r="AE38" s="208"/>
      <c r="AF38" s="208"/>
    </row>
    <row r="39" spans="1:32" x14ac:dyDescent="0.25">
      <c r="A39" s="130">
        <f t="shared" si="6"/>
        <v>46266</v>
      </c>
      <c r="B39" s="131">
        <f t="shared" si="7"/>
        <v>26</v>
      </c>
      <c r="C39" s="132">
        <f t="shared" si="8"/>
        <v>5797257.3133219872</v>
      </c>
      <c r="D39" s="133">
        <f t="shared" si="9"/>
        <v>28020.077014389597</v>
      </c>
      <c r="E39" s="133">
        <f t="shared" si="10"/>
        <v>12332.996955664412</v>
      </c>
      <c r="F39" s="133">
        <f t="shared" si="0"/>
        <v>40353.073970054007</v>
      </c>
      <c r="G39" s="132">
        <f t="shared" si="1"/>
        <v>5784924.3163663223</v>
      </c>
      <c r="L39" s="204">
        <f t="shared" si="11"/>
        <v>46266</v>
      </c>
      <c r="M39" s="142">
        <v>26</v>
      </c>
      <c r="N39" s="152">
        <f t="shared" si="12"/>
        <v>774712.26039996918</v>
      </c>
      <c r="O39" s="205">
        <f t="shared" si="2"/>
        <v>3744.4425919331852</v>
      </c>
      <c r="P39" s="205">
        <f t="shared" si="3"/>
        <v>2057.6202822502005</v>
      </c>
      <c r="Q39" s="205">
        <f t="shared" si="4"/>
        <v>5802.0628741833862</v>
      </c>
      <c r="R39" s="152">
        <f t="shared" si="5"/>
        <v>772654.64011771895</v>
      </c>
      <c r="Z39" s="206"/>
      <c r="AA39" s="144"/>
      <c r="AB39" s="155"/>
      <c r="AC39" s="207"/>
      <c r="AD39" s="208"/>
      <c r="AE39" s="208"/>
      <c r="AF39" s="208"/>
    </row>
    <row r="40" spans="1:32" x14ac:dyDescent="0.25">
      <c r="A40" s="130">
        <f t="shared" si="6"/>
        <v>46296</v>
      </c>
      <c r="B40" s="131">
        <f t="shared" si="7"/>
        <v>27</v>
      </c>
      <c r="C40" s="132">
        <f t="shared" si="8"/>
        <v>5784924.3163663223</v>
      </c>
      <c r="D40" s="133">
        <f t="shared" si="9"/>
        <v>27960.467529103884</v>
      </c>
      <c r="E40" s="133">
        <f t="shared" si="10"/>
        <v>12392.606440950123</v>
      </c>
      <c r="F40" s="133">
        <f t="shared" si="0"/>
        <v>40353.073970054007</v>
      </c>
      <c r="G40" s="132">
        <f t="shared" si="1"/>
        <v>5772531.7099253722</v>
      </c>
      <c r="L40" s="204">
        <f t="shared" si="11"/>
        <v>46296</v>
      </c>
      <c r="M40" s="142">
        <v>27</v>
      </c>
      <c r="N40" s="152">
        <f t="shared" si="12"/>
        <v>772654.64011771895</v>
      </c>
      <c r="O40" s="205">
        <f t="shared" si="2"/>
        <v>3734.497427235643</v>
      </c>
      <c r="P40" s="205">
        <f t="shared" si="3"/>
        <v>2067.5654469477436</v>
      </c>
      <c r="Q40" s="205">
        <f t="shared" si="4"/>
        <v>5802.0628741833862</v>
      </c>
      <c r="R40" s="152">
        <f t="shared" si="5"/>
        <v>770587.07467077125</v>
      </c>
      <c r="Z40" s="206"/>
      <c r="AA40" s="144"/>
      <c r="AB40" s="155"/>
      <c r="AC40" s="207"/>
      <c r="AD40" s="208"/>
      <c r="AE40" s="208"/>
      <c r="AF40" s="208"/>
    </row>
    <row r="41" spans="1:32" x14ac:dyDescent="0.25">
      <c r="A41" s="130">
        <f t="shared" si="6"/>
        <v>46327</v>
      </c>
      <c r="B41" s="131">
        <f t="shared" si="7"/>
        <v>28</v>
      </c>
      <c r="C41" s="132">
        <f t="shared" si="8"/>
        <v>5772531.7099253722</v>
      </c>
      <c r="D41" s="133">
        <f t="shared" si="9"/>
        <v>27900.569931305963</v>
      </c>
      <c r="E41" s="133">
        <f t="shared" si="10"/>
        <v>12452.504038748048</v>
      </c>
      <c r="F41" s="133">
        <f t="shared" si="0"/>
        <v>40353.073970054014</v>
      </c>
      <c r="G41" s="132">
        <f t="shared" si="1"/>
        <v>5760079.2058866238</v>
      </c>
      <c r="L41" s="204">
        <f t="shared" si="11"/>
        <v>46327</v>
      </c>
      <c r="M41" s="142">
        <v>28</v>
      </c>
      <c r="N41" s="152">
        <f t="shared" si="12"/>
        <v>770587.07467077125</v>
      </c>
      <c r="O41" s="205">
        <f t="shared" si="2"/>
        <v>3724.5041942420626</v>
      </c>
      <c r="P41" s="205">
        <f t="shared" si="3"/>
        <v>2077.5586799413236</v>
      </c>
      <c r="Q41" s="205">
        <f t="shared" si="4"/>
        <v>5802.0628741833862</v>
      </c>
      <c r="R41" s="152">
        <f t="shared" si="5"/>
        <v>768509.51599082991</v>
      </c>
      <c r="Z41" s="206"/>
      <c r="AA41" s="144"/>
      <c r="AB41" s="155"/>
      <c r="AC41" s="207"/>
      <c r="AD41" s="208"/>
      <c r="AE41" s="208"/>
      <c r="AF41" s="208"/>
    </row>
    <row r="42" spans="1:32" x14ac:dyDescent="0.25">
      <c r="A42" s="130">
        <f t="shared" si="6"/>
        <v>46357</v>
      </c>
      <c r="B42" s="131">
        <f t="shared" si="7"/>
        <v>29</v>
      </c>
      <c r="C42" s="132">
        <f t="shared" si="8"/>
        <v>5760079.2058866238</v>
      </c>
      <c r="D42" s="133">
        <f t="shared" si="9"/>
        <v>27840.382828452013</v>
      </c>
      <c r="E42" s="133">
        <f t="shared" si="10"/>
        <v>12512.691141601996</v>
      </c>
      <c r="F42" s="133">
        <f t="shared" si="0"/>
        <v>40353.073970054007</v>
      </c>
      <c r="G42" s="132">
        <f t="shared" si="1"/>
        <v>5747566.5147450222</v>
      </c>
      <c r="L42" s="204">
        <f t="shared" si="11"/>
        <v>46357</v>
      </c>
      <c r="M42" s="142">
        <v>29</v>
      </c>
      <c r="N42" s="152">
        <f t="shared" si="12"/>
        <v>768509.51599082991</v>
      </c>
      <c r="O42" s="205">
        <f t="shared" si="2"/>
        <v>3714.462660622346</v>
      </c>
      <c r="P42" s="205">
        <f t="shared" si="3"/>
        <v>2087.6002135610397</v>
      </c>
      <c r="Q42" s="205">
        <f t="shared" si="4"/>
        <v>5802.0628741833862</v>
      </c>
      <c r="R42" s="152">
        <f t="shared" si="5"/>
        <v>766421.91577726882</v>
      </c>
      <c r="Z42" s="206"/>
      <c r="AA42" s="144"/>
      <c r="AB42" s="155"/>
      <c r="AC42" s="207"/>
      <c r="AD42" s="208"/>
      <c r="AE42" s="208"/>
      <c r="AF42" s="208"/>
    </row>
    <row r="43" spans="1:32" x14ac:dyDescent="0.25">
      <c r="A43" s="130">
        <f t="shared" si="6"/>
        <v>46388</v>
      </c>
      <c r="B43" s="131">
        <f t="shared" si="7"/>
        <v>30</v>
      </c>
      <c r="C43" s="132">
        <f t="shared" si="8"/>
        <v>5747566.5147450222</v>
      </c>
      <c r="D43" s="133">
        <f t="shared" si="9"/>
        <v>27779.904821267603</v>
      </c>
      <c r="E43" s="133">
        <f t="shared" si="10"/>
        <v>12573.169148786408</v>
      </c>
      <c r="F43" s="133">
        <f t="shared" si="0"/>
        <v>40353.073970054014</v>
      </c>
      <c r="G43" s="132">
        <f t="shared" si="1"/>
        <v>5734993.3455962362</v>
      </c>
      <c r="L43" s="204">
        <f t="shared" si="11"/>
        <v>46388</v>
      </c>
      <c r="M43" s="142">
        <v>30</v>
      </c>
      <c r="N43" s="152">
        <f t="shared" si="12"/>
        <v>766421.91577726882</v>
      </c>
      <c r="O43" s="205">
        <f t="shared" si="2"/>
        <v>3704.3725929234674</v>
      </c>
      <c r="P43" s="205">
        <f t="shared" si="3"/>
        <v>2097.6902812599183</v>
      </c>
      <c r="Q43" s="205">
        <f t="shared" si="4"/>
        <v>5802.0628741833862</v>
      </c>
      <c r="R43" s="152">
        <f t="shared" si="5"/>
        <v>764324.22549600888</v>
      </c>
      <c r="Z43" s="206"/>
      <c r="AA43" s="144"/>
      <c r="AB43" s="155"/>
      <c r="AC43" s="207"/>
      <c r="AD43" s="208"/>
      <c r="AE43" s="208"/>
      <c r="AF43" s="208"/>
    </row>
    <row r="44" spans="1:32" x14ac:dyDescent="0.25">
      <c r="A44" s="130">
        <f t="shared" si="6"/>
        <v>46419</v>
      </c>
      <c r="B44" s="131">
        <f t="shared" si="7"/>
        <v>31</v>
      </c>
      <c r="C44" s="132">
        <f t="shared" si="8"/>
        <v>5734993.3455962362</v>
      </c>
      <c r="D44" s="133">
        <f t="shared" si="9"/>
        <v>27719.134503715133</v>
      </c>
      <c r="E44" s="133">
        <f t="shared" si="10"/>
        <v>12633.939466338874</v>
      </c>
      <c r="F44" s="133">
        <f t="shared" si="0"/>
        <v>40353.073970054007</v>
      </c>
      <c r="G44" s="132">
        <f t="shared" si="1"/>
        <v>5722359.4061298976</v>
      </c>
      <c r="L44" s="204">
        <f t="shared" si="11"/>
        <v>46419</v>
      </c>
      <c r="M44" s="142">
        <v>31</v>
      </c>
      <c r="N44" s="152">
        <f t="shared" si="12"/>
        <v>764324.22549600888</v>
      </c>
      <c r="O44" s="205">
        <f t="shared" si="2"/>
        <v>3694.2337565640446</v>
      </c>
      <c r="P44" s="205">
        <f t="shared" si="3"/>
        <v>2107.8291176193411</v>
      </c>
      <c r="Q44" s="205">
        <f t="shared" si="4"/>
        <v>5802.0628741833862</v>
      </c>
      <c r="R44" s="152">
        <f t="shared" si="5"/>
        <v>762216.39637838956</v>
      </c>
      <c r="Z44" s="206"/>
      <c r="AA44" s="144"/>
      <c r="AB44" s="155"/>
      <c r="AC44" s="207"/>
      <c r="AD44" s="208"/>
      <c r="AE44" s="208"/>
      <c r="AF44" s="208"/>
    </row>
    <row r="45" spans="1:32" x14ac:dyDescent="0.25">
      <c r="A45" s="130">
        <f t="shared" si="6"/>
        <v>46447</v>
      </c>
      <c r="B45" s="131">
        <f t="shared" si="7"/>
        <v>32</v>
      </c>
      <c r="C45" s="132">
        <f t="shared" si="8"/>
        <v>5722359.4061298976</v>
      </c>
      <c r="D45" s="133">
        <f t="shared" si="9"/>
        <v>27658.070462961165</v>
      </c>
      <c r="E45" s="133">
        <f t="shared" si="10"/>
        <v>12695.003507092846</v>
      </c>
      <c r="F45" s="133">
        <f t="shared" si="0"/>
        <v>40353.073970054014</v>
      </c>
      <c r="G45" s="132">
        <f t="shared" si="1"/>
        <v>5709664.402622805</v>
      </c>
      <c r="L45" s="204">
        <f t="shared" si="11"/>
        <v>46447</v>
      </c>
      <c r="M45" s="142">
        <v>32</v>
      </c>
      <c r="N45" s="152">
        <f t="shared" si="12"/>
        <v>762216.39637838956</v>
      </c>
      <c r="O45" s="205">
        <f t="shared" si="2"/>
        <v>3684.045915828885</v>
      </c>
      <c r="P45" s="205">
        <f t="shared" si="3"/>
        <v>2118.0169583545016</v>
      </c>
      <c r="Q45" s="205">
        <f t="shared" si="4"/>
        <v>5802.0628741833862</v>
      </c>
      <c r="R45" s="152">
        <f t="shared" si="5"/>
        <v>760098.37942003505</v>
      </c>
      <c r="Z45" s="206"/>
      <c r="AA45" s="144"/>
      <c r="AB45" s="155"/>
      <c r="AC45" s="207"/>
      <c r="AD45" s="208"/>
      <c r="AE45" s="208"/>
      <c r="AF45" s="208"/>
    </row>
    <row r="46" spans="1:32" x14ac:dyDescent="0.25">
      <c r="A46" s="130">
        <f t="shared" si="6"/>
        <v>46478</v>
      </c>
      <c r="B46" s="131">
        <f t="shared" si="7"/>
        <v>33</v>
      </c>
      <c r="C46" s="132">
        <f t="shared" si="8"/>
        <v>5709664.402622805</v>
      </c>
      <c r="D46" s="133">
        <f t="shared" si="9"/>
        <v>27596.711279343548</v>
      </c>
      <c r="E46" s="133">
        <f t="shared" si="10"/>
        <v>12756.362690710459</v>
      </c>
      <c r="F46" s="133">
        <f t="shared" si="0"/>
        <v>40353.073970054007</v>
      </c>
      <c r="G46" s="132">
        <f t="shared" si="1"/>
        <v>5696908.0399320945</v>
      </c>
      <c r="L46" s="204">
        <f t="shared" si="11"/>
        <v>46478</v>
      </c>
      <c r="M46" s="142">
        <v>33</v>
      </c>
      <c r="N46" s="152">
        <f t="shared" si="12"/>
        <v>760098.37942003505</v>
      </c>
      <c r="O46" s="205">
        <f t="shared" si="2"/>
        <v>3673.8088338635048</v>
      </c>
      <c r="P46" s="205">
        <f t="shared" si="3"/>
        <v>2128.2540403198818</v>
      </c>
      <c r="Q46" s="205">
        <f t="shared" si="4"/>
        <v>5802.0628741833862</v>
      </c>
      <c r="R46" s="152">
        <f t="shared" si="5"/>
        <v>757970.12537971511</v>
      </c>
      <c r="Z46" s="206"/>
      <c r="AA46" s="144"/>
      <c r="AB46" s="155"/>
      <c r="AC46" s="207"/>
      <c r="AD46" s="208"/>
      <c r="AE46" s="208"/>
      <c r="AF46" s="208"/>
    </row>
    <row r="47" spans="1:32" x14ac:dyDescent="0.25">
      <c r="A47" s="130">
        <f t="shared" si="6"/>
        <v>46508</v>
      </c>
      <c r="B47" s="131">
        <f t="shared" si="7"/>
        <v>34</v>
      </c>
      <c r="C47" s="132">
        <f t="shared" si="8"/>
        <v>5696908.0399320945</v>
      </c>
      <c r="D47" s="133">
        <f t="shared" si="9"/>
        <v>27535.055526338449</v>
      </c>
      <c r="E47" s="133">
        <f t="shared" si="10"/>
        <v>12818.018443715562</v>
      </c>
      <c r="F47" s="133">
        <f t="shared" si="0"/>
        <v>40353.073970054014</v>
      </c>
      <c r="G47" s="132">
        <f t="shared" si="1"/>
        <v>5684090.0214883788</v>
      </c>
      <c r="L47" s="204">
        <f t="shared" si="11"/>
        <v>46508</v>
      </c>
      <c r="M47" s="142">
        <v>34</v>
      </c>
      <c r="N47" s="152">
        <f t="shared" si="12"/>
        <v>757970.12537971511</v>
      </c>
      <c r="O47" s="205">
        <f t="shared" si="2"/>
        <v>3663.5222726686256</v>
      </c>
      <c r="P47" s="205">
        <f t="shared" si="3"/>
        <v>2138.5406015147614</v>
      </c>
      <c r="Q47" s="205">
        <f t="shared" si="4"/>
        <v>5802.0628741833871</v>
      </c>
      <c r="R47" s="152">
        <f t="shared" si="5"/>
        <v>755831.58477820037</v>
      </c>
      <c r="Z47" s="206"/>
      <c r="AA47" s="144"/>
      <c r="AB47" s="155"/>
      <c r="AC47" s="207"/>
      <c r="AD47" s="208"/>
      <c r="AE47" s="208"/>
      <c r="AF47" s="208"/>
    </row>
    <row r="48" spans="1:32" x14ac:dyDescent="0.25">
      <c r="A48" s="130">
        <f t="shared" si="6"/>
        <v>46539</v>
      </c>
      <c r="B48" s="131">
        <f t="shared" si="7"/>
        <v>35</v>
      </c>
      <c r="C48" s="132">
        <f t="shared" si="8"/>
        <v>5684090.0214883788</v>
      </c>
      <c r="D48" s="133">
        <f t="shared" si="9"/>
        <v>27473.101770527152</v>
      </c>
      <c r="E48" s="133">
        <f t="shared" si="10"/>
        <v>12879.972199526854</v>
      </c>
      <c r="F48" s="133">
        <f t="shared" si="0"/>
        <v>40353.073970054007</v>
      </c>
      <c r="G48" s="132">
        <f t="shared" si="1"/>
        <v>5671210.0492888521</v>
      </c>
      <c r="L48" s="204">
        <f t="shared" si="11"/>
        <v>46539</v>
      </c>
      <c r="M48" s="142">
        <v>35</v>
      </c>
      <c r="N48" s="152">
        <f t="shared" si="12"/>
        <v>755831.58477820037</v>
      </c>
      <c r="O48" s="205">
        <f t="shared" si="2"/>
        <v>3653.1859930946366</v>
      </c>
      <c r="P48" s="205">
        <f t="shared" si="3"/>
        <v>2148.8768810887491</v>
      </c>
      <c r="Q48" s="205">
        <f t="shared" si="4"/>
        <v>5802.0628741833862</v>
      </c>
      <c r="R48" s="152">
        <f t="shared" si="5"/>
        <v>753682.70789711166</v>
      </c>
      <c r="Z48" s="206"/>
      <c r="AA48" s="144"/>
      <c r="AB48" s="155"/>
      <c r="AC48" s="207"/>
      <c r="AD48" s="208"/>
      <c r="AE48" s="208"/>
      <c r="AF48" s="208"/>
    </row>
    <row r="49" spans="1:32" x14ac:dyDescent="0.25">
      <c r="A49" s="130">
        <f t="shared" si="6"/>
        <v>46569</v>
      </c>
      <c r="B49" s="131">
        <f t="shared" si="7"/>
        <v>36</v>
      </c>
      <c r="C49" s="132">
        <f t="shared" si="8"/>
        <v>5671210.0492888521</v>
      </c>
      <c r="D49" s="133">
        <f t="shared" si="9"/>
        <v>27410.848571562779</v>
      </c>
      <c r="E49" s="133">
        <f t="shared" si="10"/>
        <v>12942.225398491235</v>
      </c>
      <c r="F49" s="133">
        <f t="shared" si="0"/>
        <v>40353.073970054014</v>
      </c>
      <c r="G49" s="132">
        <f t="shared" si="1"/>
        <v>5658267.823890361</v>
      </c>
      <c r="L49" s="204">
        <f t="shared" si="11"/>
        <v>46569</v>
      </c>
      <c r="M49" s="142">
        <v>36</v>
      </c>
      <c r="N49" s="152">
        <f t="shared" si="12"/>
        <v>753682.70789711166</v>
      </c>
      <c r="O49" s="205">
        <f t="shared" si="2"/>
        <v>3642.7997548360418</v>
      </c>
      <c r="P49" s="205">
        <f t="shared" si="3"/>
        <v>2159.2631193473449</v>
      </c>
      <c r="Q49" s="205">
        <f t="shared" si="4"/>
        <v>5802.0628741833862</v>
      </c>
      <c r="R49" s="152">
        <f t="shared" si="5"/>
        <v>751523.44477776426</v>
      </c>
      <c r="Z49" s="206"/>
      <c r="AA49" s="144"/>
      <c r="AB49" s="155"/>
      <c r="AC49" s="207"/>
      <c r="AD49" s="208"/>
      <c r="AE49" s="208"/>
      <c r="AF49" s="208"/>
    </row>
    <row r="50" spans="1:32" x14ac:dyDescent="0.25">
      <c r="A50" s="130">
        <f t="shared" si="6"/>
        <v>46600</v>
      </c>
      <c r="B50" s="131">
        <f t="shared" si="7"/>
        <v>37</v>
      </c>
      <c r="C50" s="132">
        <f t="shared" si="8"/>
        <v>5658267.823890361</v>
      </c>
      <c r="D50" s="133">
        <f t="shared" si="9"/>
        <v>27348.294482136738</v>
      </c>
      <c r="E50" s="133">
        <f t="shared" si="10"/>
        <v>13004.779487917272</v>
      </c>
      <c r="F50" s="133">
        <f t="shared" si="0"/>
        <v>40353.073970054014</v>
      </c>
      <c r="G50" s="132">
        <f t="shared" si="1"/>
        <v>5645263.0444024438</v>
      </c>
      <c r="L50" s="204">
        <f t="shared" si="11"/>
        <v>46600</v>
      </c>
      <c r="M50" s="142">
        <v>37</v>
      </c>
      <c r="N50" s="152">
        <f t="shared" si="12"/>
        <v>751523.44477776426</v>
      </c>
      <c r="O50" s="205">
        <f t="shared" si="2"/>
        <v>3632.3633164258631</v>
      </c>
      <c r="P50" s="205">
        <f t="shared" si="3"/>
        <v>2169.6995577575235</v>
      </c>
      <c r="Q50" s="205">
        <f t="shared" si="4"/>
        <v>5802.0628741833862</v>
      </c>
      <c r="R50" s="152">
        <f t="shared" si="5"/>
        <v>749353.74522000679</v>
      </c>
      <c r="Z50" s="206"/>
      <c r="AA50" s="144"/>
      <c r="AB50" s="155"/>
      <c r="AC50" s="207"/>
      <c r="AD50" s="208"/>
      <c r="AE50" s="208"/>
      <c r="AF50" s="208"/>
    </row>
    <row r="51" spans="1:32" x14ac:dyDescent="0.25">
      <c r="A51" s="130">
        <f t="shared" si="6"/>
        <v>46631</v>
      </c>
      <c r="B51" s="131">
        <f t="shared" si="7"/>
        <v>38</v>
      </c>
      <c r="C51" s="132">
        <f t="shared" si="8"/>
        <v>5645263.0444024438</v>
      </c>
      <c r="D51" s="133">
        <f t="shared" si="9"/>
        <v>27285.438047945136</v>
      </c>
      <c r="E51" s="133">
        <f t="shared" si="10"/>
        <v>13067.635922108875</v>
      </c>
      <c r="F51" s="133">
        <f t="shared" si="0"/>
        <v>40353.073970054014</v>
      </c>
      <c r="G51" s="132">
        <f t="shared" si="1"/>
        <v>5632195.408480335</v>
      </c>
      <c r="L51" s="204">
        <f t="shared" si="11"/>
        <v>46631</v>
      </c>
      <c r="M51" s="142">
        <v>38</v>
      </c>
      <c r="N51" s="152">
        <f t="shared" si="12"/>
        <v>749353.74522000679</v>
      </c>
      <c r="O51" s="205">
        <f t="shared" si="2"/>
        <v>3621.8764352300345</v>
      </c>
      <c r="P51" s="205">
        <f t="shared" si="3"/>
        <v>2180.1864389533516</v>
      </c>
      <c r="Q51" s="205">
        <f t="shared" si="4"/>
        <v>5802.0628741833862</v>
      </c>
      <c r="R51" s="152">
        <f t="shared" si="5"/>
        <v>747173.55878105341</v>
      </c>
      <c r="Z51" s="206"/>
      <c r="AA51" s="144"/>
      <c r="AB51" s="155"/>
      <c r="AC51" s="207"/>
      <c r="AD51" s="208"/>
      <c r="AE51" s="208"/>
      <c r="AF51" s="208"/>
    </row>
    <row r="52" spans="1:32" x14ac:dyDescent="0.25">
      <c r="A52" s="130">
        <f t="shared" si="6"/>
        <v>46661</v>
      </c>
      <c r="B52" s="131">
        <f t="shared" si="7"/>
        <v>39</v>
      </c>
      <c r="C52" s="132">
        <f t="shared" si="8"/>
        <v>5632195.408480335</v>
      </c>
      <c r="D52" s="133">
        <f t="shared" si="9"/>
        <v>27222.277807654944</v>
      </c>
      <c r="E52" s="133">
        <f t="shared" si="10"/>
        <v>13130.796162399067</v>
      </c>
      <c r="F52" s="133">
        <f t="shared" si="0"/>
        <v>40353.073970054014</v>
      </c>
      <c r="G52" s="132">
        <f t="shared" si="1"/>
        <v>5619064.6123179356</v>
      </c>
      <c r="L52" s="204">
        <f t="shared" si="11"/>
        <v>46661</v>
      </c>
      <c r="M52" s="142">
        <v>39</v>
      </c>
      <c r="N52" s="152">
        <f t="shared" si="12"/>
        <v>747173.55878105341</v>
      </c>
      <c r="O52" s="205">
        <f t="shared" si="2"/>
        <v>3611.3388674417602</v>
      </c>
      <c r="P52" s="205">
        <f t="shared" si="3"/>
        <v>2190.7240067416265</v>
      </c>
      <c r="Q52" s="205">
        <f t="shared" si="4"/>
        <v>5802.0628741833862</v>
      </c>
      <c r="R52" s="152">
        <f t="shared" si="5"/>
        <v>744982.83477431175</v>
      </c>
      <c r="Z52" s="206"/>
      <c r="AA52" s="144"/>
      <c r="AB52" s="155"/>
      <c r="AC52" s="207"/>
      <c r="AD52" s="208"/>
      <c r="AE52" s="208"/>
      <c r="AF52" s="208"/>
    </row>
    <row r="53" spans="1:32" x14ac:dyDescent="0.25">
      <c r="A53" s="130">
        <f t="shared" si="6"/>
        <v>46692</v>
      </c>
      <c r="B53" s="131">
        <f t="shared" si="7"/>
        <v>40</v>
      </c>
      <c r="C53" s="132">
        <f t="shared" si="8"/>
        <v>5619064.6123179356</v>
      </c>
      <c r="D53" s="133">
        <f t="shared" si="9"/>
        <v>27158.81229287001</v>
      </c>
      <c r="E53" s="133">
        <f t="shared" si="10"/>
        <v>13194.261677183998</v>
      </c>
      <c r="F53" s="133">
        <f t="shared" si="0"/>
        <v>40353.073970054007</v>
      </c>
      <c r="G53" s="132">
        <f t="shared" si="1"/>
        <v>5605870.3506407514</v>
      </c>
      <c r="L53" s="204">
        <f t="shared" si="11"/>
        <v>46692</v>
      </c>
      <c r="M53" s="142">
        <v>40</v>
      </c>
      <c r="N53" s="152">
        <f t="shared" si="12"/>
        <v>744982.83477431175</v>
      </c>
      <c r="O53" s="205">
        <f t="shared" si="2"/>
        <v>3600.7503680758414</v>
      </c>
      <c r="P53" s="205">
        <f t="shared" si="3"/>
        <v>2201.3125061075439</v>
      </c>
      <c r="Q53" s="205">
        <f t="shared" si="4"/>
        <v>5802.0628741833852</v>
      </c>
      <c r="R53" s="152">
        <f t="shared" si="5"/>
        <v>742781.52226820425</v>
      </c>
      <c r="Z53" s="206"/>
      <c r="AA53" s="144"/>
      <c r="AB53" s="155"/>
      <c r="AC53" s="207"/>
      <c r="AD53" s="208"/>
      <c r="AE53" s="208"/>
      <c r="AF53" s="208"/>
    </row>
    <row r="54" spans="1:32" x14ac:dyDescent="0.25">
      <c r="A54" s="130">
        <f t="shared" si="6"/>
        <v>46722</v>
      </c>
      <c r="B54" s="131">
        <f t="shared" si="7"/>
        <v>41</v>
      </c>
      <c r="C54" s="132">
        <f t="shared" si="8"/>
        <v>5605870.3506407514</v>
      </c>
      <c r="D54" s="133">
        <f t="shared" si="9"/>
        <v>27095.040028096959</v>
      </c>
      <c r="E54" s="133">
        <f t="shared" si="10"/>
        <v>13258.033941957054</v>
      </c>
      <c r="F54" s="133">
        <f t="shared" si="0"/>
        <v>40353.073970054014</v>
      </c>
      <c r="G54" s="132">
        <f t="shared" si="1"/>
        <v>5592612.3166987943</v>
      </c>
      <c r="L54" s="204">
        <f t="shared" si="11"/>
        <v>46722</v>
      </c>
      <c r="M54" s="142">
        <v>41</v>
      </c>
      <c r="N54" s="152">
        <f t="shared" si="12"/>
        <v>742781.52226820425</v>
      </c>
      <c r="O54" s="205">
        <f t="shared" si="2"/>
        <v>3590.1106909629884</v>
      </c>
      <c r="P54" s="205">
        <f t="shared" si="3"/>
        <v>2211.9521832203973</v>
      </c>
      <c r="Q54" s="205">
        <f t="shared" si="4"/>
        <v>5802.0628741833862</v>
      </c>
      <c r="R54" s="152">
        <f t="shared" si="5"/>
        <v>740569.57008498383</v>
      </c>
      <c r="Z54" s="206"/>
      <c r="AA54" s="144"/>
      <c r="AB54" s="155"/>
      <c r="AC54" s="207"/>
      <c r="AD54" s="208"/>
      <c r="AE54" s="208"/>
      <c r="AF54" s="208"/>
    </row>
    <row r="55" spans="1:32" x14ac:dyDescent="0.25">
      <c r="A55" s="130">
        <f t="shared" si="6"/>
        <v>46753</v>
      </c>
      <c r="B55" s="131">
        <f t="shared" si="7"/>
        <v>42</v>
      </c>
      <c r="C55" s="132">
        <f t="shared" si="8"/>
        <v>5592612.3166987943</v>
      </c>
      <c r="D55" s="133">
        <f t="shared" si="9"/>
        <v>27030.959530710832</v>
      </c>
      <c r="E55" s="133">
        <f t="shared" si="10"/>
        <v>13322.114439343179</v>
      </c>
      <c r="F55" s="133">
        <f t="shared" si="0"/>
        <v>40353.073970054014</v>
      </c>
      <c r="G55" s="132">
        <f t="shared" si="1"/>
        <v>5579290.2022594512</v>
      </c>
      <c r="L55" s="204">
        <f t="shared" si="11"/>
        <v>46753</v>
      </c>
      <c r="M55" s="142">
        <v>42</v>
      </c>
      <c r="N55" s="152">
        <f t="shared" si="12"/>
        <v>740569.57008498383</v>
      </c>
      <c r="O55" s="205">
        <f t="shared" si="2"/>
        <v>3579.4195887440897</v>
      </c>
      <c r="P55" s="205">
        <f t="shared" si="3"/>
        <v>2222.6432854392961</v>
      </c>
      <c r="Q55" s="205">
        <f t="shared" si="4"/>
        <v>5802.0628741833862</v>
      </c>
      <c r="R55" s="152">
        <f t="shared" si="5"/>
        <v>738346.92679954448</v>
      </c>
      <c r="Z55" s="206"/>
      <c r="AA55" s="144"/>
      <c r="AB55" s="155"/>
      <c r="AC55" s="207"/>
      <c r="AD55" s="208"/>
      <c r="AE55" s="208"/>
      <c r="AF55" s="208"/>
    </row>
    <row r="56" spans="1:32" x14ac:dyDescent="0.25">
      <c r="A56" s="130">
        <f t="shared" si="6"/>
        <v>46784</v>
      </c>
      <c r="B56" s="131">
        <f t="shared" si="7"/>
        <v>43</v>
      </c>
      <c r="C56" s="132">
        <f t="shared" si="8"/>
        <v>5579290.2022594512</v>
      </c>
      <c r="D56" s="133">
        <f t="shared" si="9"/>
        <v>26966.56931092067</v>
      </c>
      <c r="E56" s="133">
        <f t="shared" si="10"/>
        <v>13386.504659133334</v>
      </c>
      <c r="F56" s="133">
        <f t="shared" si="0"/>
        <v>40353.073970054</v>
      </c>
      <c r="G56" s="132">
        <f t="shared" si="1"/>
        <v>5565903.6976003181</v>
      </c>
      <c r="L56" s="204">
        <f t="shared" si="11"/>
        <v>46784</v>
      </c>
      <c r="M56" s="142">
        <v>43</v>
      </c>
      <c r="N56" s="152">
        <f t="shared" si="12"/>
        <v>738346.92679954448</v>
      </c>
      <c r="O56" s="205">
        <f t="shared" si="2"/>
        <v>3568.6768128644662</v>
      </c>
      <c r="P56" s="205">
        <f t="shared" si="3"/>
        <v>2233.386061318919</v>
      </c>
      <c r="Q56" s="205">
        <f t="shared" si="4"/>
        <v>5802.0628741833852</v>
      </c>
      <c r="R56" s="152">
        <f t="shared" si="5"/>
        <v>736113.54073822557</v>
      </c>
      <c r="Z56" s="206"/>
      <c r="AA56" s="144"/>
      <c r="AB56" s="155"/>
      <c r="AC56" s="207"/>
      <c r="AD56" s="208"/>
      <c r="AE56" s="208"/>
      <c r="AF56" s="208"/>
    </row>
    <row r="57" spans="1:32" x14ac:dyDescent="0.25">
      <c r="A57" s="130">
        <f t="shared" si="6"/>
        <v>46813</v>
      </c>
      <c r="B57" s="131">
        <f t="shared" si="7"/>
        <v>44</v>
      </c>
      <c r="C57" s="132">
        <f t="shared" si="8"/>
        <v>5565903.6976003181</v>
      </c>
      <c r="D57" s="133">
        <f t="shared" si="9"/>
        <v>26901.867871734863</v>
      </c>
      <c r="E57" s="133">
        <f t="shared" si="10"/>
        <v>13451.206098319146</v>
      </c>
      <c r="F57" s="133">
        <f t="shared" si="0"/>
        <v>40353.073970054007</v>
      </c>
      <c r="G57" s="132">
        <f t="shared" si="1"/>
        <v>5552452.4915019991</v>
      </c>
      <c r="L57" s="204">
        <f t="shared" si="11"/>
        <v>46813</v>
      </c>
      <c r="M57" s="142">
        <v>44</v>
      </c>
      <c r="N57" s="152">
        <f t="shared" si="12"/>
        <v>736113.54073822557</v>
      </c>
      <c r="O57" s="205">
        <f t="shared" si="2"/>
        <v>3557.8821135680919</v>
      </c>
      <c r="P57" s="205">
        <f t="shared" si="3"/>
        <v>2244.1807606152938</v>
      </c>
      <c r="Q57" s="205">
        <f t="shared" si="4"/>
        <v>5802.0628741833862</v>
      </c>
      <c r="R57" s="152">
        <f t="shared" si="5"/>
        <v>733869.35997761029</v>
      </c>
      <c r="Z57" s="206"/>
      <c r="AA57" s="144"/>
      <c r="AB57" s="155"/>
      <c r="AC57" s="207"/>
      <c r="AD57" s="208"/>
      <c r="AE57" s="208"/>
      <c r="AF57" s="208"/>
    </row>
    <row r="58" spans="1:32" x14ac:dyDescent="0.25">
      <c r="A58" s="130">
        <f t="shared" si="6"/>
        <v>46844</v>
      </c>
      <c r="B58" s="131">
        <f t="shared" si="7"/>
        <v>45</v>
      </c>
      <c r="C58" s="132">
        <f t="shared" si="8"/>
        <v>5552452.4915019991</v>
      </c>
      <c r="D58" s="133">
        <f t="shared" si="9"/>
        <v>26836.853708926323</v>
      </c>
      <c r="E58" s="133">
        <f t="shared" si="10"/>
        <v>13516.22026112769</v>
      </c>
      <c r="F58" s="133">
        <f t="shared" si="0"/>
        <v>40353.073970054014</v>
      </c>
      <c r="G58" s="132">
        <f t="shared" si="1"/>
        <v>5538936.2712408714</v>
      </c>
      <c r="L58" s="204">
        <f t="shared" si="11"/>
        <v>46844</v>
      </c>
      <c r="M58" s="142">
        <v>45</v>
      </c>
      <c r="N58" s="152">
        <f t="shared" si="12"/>
        <v>733869.35997761029</v>
      </c>
      <c r="O58" s="205">
        <f t="shared" si="2"/>
        <v>3547.0352398917848</v>
      </c>
      <c r="P58" s="205">
        <f t="shared" si="3"/>
        <v>2255.0276342916009</v>
      </c>
      <c r="Q58" s="205">
        <f t="shared" si="4"/>
        <v>5802.0628741833862</v>
      </c>
      <c r="R58" s="152">
        <f t="shared" si="5"/>
        <v>731614.33234331873</v>
      </c>
      <c r="Z58" s="206"/>
      <c r="AA58" s="144"/>
      <c r="AB58" s="155"/>
      <c r="AC58" s="207"/>
      <c r="AD58" s="208"/>
      <c r="AE58" s="208"/>
      <c r="AF58" s="208"/>
    </row>
    <row r="59" spans="1:32" x14ac:dyDescent="0.25">
      <c r="A59" s="130">
        <f t="shared" si="6"/>
        <v>46874</v>
      </c>
      <c r="B59" s="131">
        <f t="shared" si="7"/>
        <v>46</v>
      </c>
      <c r="C59" s="132">
        <f t="shared" si="8"/>
        <v>5538936.2712408714</v>
      </c>
      <c r="D59" s="133">
        <f t="shared" si="9"/>
        <v>26771.525310997538</v>
      </c>
      <c r="E59" s="133">
        <f t="shared" si="10"/>
        <v>13581.548659056474</v>
      </c>
      <c r="F59" s="133">
        <f t="shared" si="0"/>
        <v>40353.073970054014</v>
      </c>
      <c r="G59" s="132">
        <f t="shared" si="1"/>
        <v>5525354.722581815</v>
      </c>
      <c r="L59" s="204">
        <f t="shared" si="11"/>
        <v>46874</v>
      </c>
      <c r="M59" s="142">
        <v>46</v>
      </c>
      <c r="N59" s="152">
        <f t="shared" si="12"/>
        <v>731614.33234331873</v>
      </c>
      <c r="O59" s="205">
        <f t="shared" si="2"/>
        <v>3536.1359396593757</v>
      </c>
      <c r="P59" s="205">
        <f t="shared" si="3"/>
        <v>2265.9269345240104</v>
      </c>
      <c r="Q59" s="205">
        <f t="shared" si="4"/>
        <v>5802.0628741833862</v>
      </c>
      <c r="R59" s="152">
        <f t="shared" si="5"/>
        <v>729348.40540879476</v>
      </c>
      <c r="Z59" s="206"/>
      <c r="AA59" s="144"/>
      <c r="AB59" s="155"/>
      <c r="AC59" s="207"/>
      <c r="AD59" s="208"/>
      <c r="AE59" s="208"/>
      <c r="AF59" s="208"/>
    </row>
    <row r="60" spans="1:32" x14ac:dyDescent="0.25">
      <c r="A60" s="130">
        <f t="shared" si="6"/>
        <v>46905</v>
      </c>
      <c r="B60" s="131">
        <f t="shared" si="7"/>
        <v>47</v>
      </c>
      <c r="C60" s="132">
        <f t="shared" si="8"/>
        <v>5525354.722581815</v>
      </c>
      <c r="D60" s="133">
        <f t="shared" si="9"/>
        <v>26705.881159145432</v>
      </c>
      <c r="E60" s="133">
        <f t="shared" si="10"/>
        <v>13647.19281090858</v>
      </c>
      <c r="F60" s="133">
        <f t="shared" si="0"/>
        <v>40353.073970054014</v>
      </c>
      <c r="G60" s="132">
        <f t="shared" si="1"/>
        <v>5511707.5297709061</v>
      </c>
      <c r="L60" s="204">
        <f t="shared" si="11"/>
        <v>46905</v>
      </c>
      <c r="M60" s="142">
        <v>47</v>
      </c>
      <c r="N60" s="152">
        <f t="shared" si="12"/>
        <v>729348.40540879476</v>
      </c>
      <c r="O60" s="205">
        <f t="shared" si="2"/>
        <v>3525.1839594758426</v>
      </c>
      <c r="P60" s="205">
        <f t="shared" si="3"/>
        <v>2276.8789147075431</v>
      </c>
      <c r="Q60" s="205">
        <f t="shared" si="4"/>
        <v>5802.0628741833862</v>
      </c>
      <c r="R60" s="152">
        <f t="shared" si="5"/>
        <v>727071.52649408719</v>
      </c>
      <c r="Z60" s="206"/>
      <c r="AA60" s="144"/>
      <c r="AB60" s="155"/>
      <c r="AC60" s="207"/>
      <c r="AD60" s="208"/>
      <c r="AE60" s="208"/>
      <c r="AF60" s="208"/>
    </row>
    <row r="61" spans="1:32" x14ac:dyDescent="0.25">
      <c r="A61" s="130">
        <f t="shared" si="6"/>
        <v>46935</v>
      </c>
      <c r="B61" s="131">
        <f t="shared" si="7"/>
        <v>48</v>
      </c>
      <c r="C61" s="132">
        <f t="shared" si="8"/>
        <v>5511707.5297709061</v>
      </c>
      <c r="D61" s="133">
        <f t="shared" si="9"/>
        <v>26639.919727226039</v>
      </c>
      <c r="E61" s="133">
        <f t="shared" si="10"/>
        <v>13713.154242827974</v>
      </c>
      <c r="F61" s="133">
        <f t="shared" si="0"/>
        <v>40353.073970054014</v>
      </c>
      <c r="G61" s="132">
        <f t="shared" si="1"/>
        <v>5497994.3755280785</v>
      </c>
      <c r="L61" s="204">
        <f t="shared" si="11"/>
        <v>46935</v>
      </c>
      <c r="M61" s="142">
        <v>48</v>
      </c>
      <c r="N61" s="152">
        <f t="shared" si="12"/>
        <v>727071.52649408719</v>
      </c>
      <c r="O61" s="205">
        <f t="shared" si="2"/>
        <v>3514.1790447214225</v>
      </c>
      <c r="P61" s="205">
        <f t="shared" si="3"/>
        <v>2287.8838294619632</v>
      </c>
      <c r="Q61" s="205">
        <f t="shared" si="4"/>
        <v>5802.0628741833862</v>
      </c>
      <c r="R61" s="152">
        <f t="shared" si="5"/>
        <v>724783.64266462519</v>
      </c>
      <c r="Z61" s="206"/>
      <c r="AA61" s="144"/>
      <c r="AB61" s="155"/>
      <c r="AC61" s="207"/>
      <c r="AD61" s="208"/>
      <c r="AE61" s="208"/>
      <c r="AF61" s="208"/>
    </row>
    <row r="62" spans="1:32" x14ac:dyDescent="0.25">
      <c r="A62" s="130">
        <f t="shared" si="6"/>
        <v>46966</v>
      </c>
      <c r="B62" s="131">
        <f t="shared" si="7"/>
        <v>49</v>
      </c>
      <c r="C62" s="132">
        <f t="shared" si="8"/>
        <v>5497994.3755280785</v>
      </c>
      <c r="D62" s="133">
        <f t="shared" si="9"/>
        <v>26573.639481719034</v>
      </c>
      <c r="E62" s="133">
        <f t="shared" si="10"/>
        <v>13779.434488334973</v>
      </c>
      <c r="F62" s="133">
        <f t="shared" si="0"/>
        <v>40353.073970054007</v>
      </c>
      <c r="G62" s="132">
        <f t="shared" si="1"/>
        <v>5484214.9410397438</v>
      </c>
      <c r="L62" s="204">
        <f t="shared" si="11"/>
        <v>46966</v>
      </c>
      <c r="M62" s="142">
        <v>49</v>
      </c>
      <c r="N62" s="152">
        <f t="shared" si="12"/>
        <v>724783.64266462519</v>
      </c>
      <c r="O62" s="205">
        <f t="shared" si="2"/>
        <v>3503.1209395456904</v>
      </c>
      <c r="P62" s="205">
        <f t="shared" si="3"/>
        <v>2298.9419346376958</v>
      </c>
      <c r="Q62" s="205">
        <f t="shared" si="4"/>
        <v>5802.0628741833862</v>
      </c>
      <c r="R62" s="152">
        <f t="shared" si="5"/>
        <v>722484.70072998747</v>
      </c>
      <c r="Z62" s="206"/>
      <c r="AA62" s="144"/>
      <c r="AB62" s="155"/>
      <c r="AC62" s="207"/>
      <c r="AD62" s="208"/>
      <c r="AE62" s="208"/>
      <c r="AF62" s="208"/>
    </row>
    <row r="63" spans="1:32" x14ac:dyDescent="0.25">
      <c r="A63" s="130">
        <f t="shared" si="6"/>
        <v>46997</v>
      </c>
      <c r="B63" s="131">
        <f t="shared" si="7"/>
        <v>50</v>
      </c>
      <c r="C63" s="132">
        <f t="shared" si="8"/>
        <v>5484214.9410397438</v>
      </c>
      <c r="D63" s="133">
        <f t="shared" si="9"/>
        <v>26507.038881692086</v>
      </c>
      <c r="E63" s="133">
        <f t="shared" si="10"/>
        <v>13846.035088361925</v>
      </c>
      <c r="F63" s="133">
        <f t="shared" si="0"/>
        <v>40353.073970054014</v>
      </c>
      <c r="G63" s="132">
        <f t="shared" si="1"/>
        <v>5470368.9059513817</v>
      </c>
      <c r="L63" s="204">
        <f t="shared" si="11"/>
        <v>46997</v>
      </c>
      <c r="M63" s="142">
        <v>50</v>
      </c>
      <c r="N63" s="152">
        <f t="shared" si="12"/>
        <v>722484.70072998747</v>
      </c>
      <c r="O63" s="205">
        <f t="shared" si="2"/>
        <v>3492.0093868616086</v>
      </c>
      <c r="P63" s="205">
        <f t="shared" si="3"/>
        <v>2310.0534873217775</v>
      </c>
      <c r="Q63" s="205">
        <f t="shared" si="4"/>
        <v>5802.0628741833862</v>
      </c>
      <c r="R63" s="152">
        <f t="shared" si="5"/>
        <v>720174.64724266564</v>
      </c>
      <c r="Z63" s="206"/>
      <c r="AA63" s="144"/>
      <c r="AB63" s="155"/>
      <c r="AC63" s="207"/>
      <c r="AD63" s="208"/>
      <c r="AE63" s="208"/>
      <c r="AF63" s="208"/>
    </row>
    <row r="64" spans="1:32" x14ac:dyDescent="0.25">
      <c r="A64" s="130">
        <f t="shared" si="6"/>
        <v>47027</v>
      </c>
      <c r="B64" s="131">
        <f t="shared" si="7"/>
        <v>51</v>
      </c>
      <c r="C64" s="132">
        <f t="shared" si="8"/>
        <v>5470368.9059513817</v>
      </c>
      <c r="D64" s="133">
        <f t="shared" si="9"/>
        <v>26440.116378765</v>
      </c>
      <c r="E64" s="133">
        <f t="shared" si="10"/>
        <v>13912.95759128901</v>
      </c>
      <c r="F64" s="133">
        <f t="shared" si="0"/>
        <v>40353.073970054014</v>
      </c>
      <c r="G64" s="132">
        <f t="shared" si="1"/>
        <v>5456455.9483600929</v>
      </c>
      <c r="L64" s="204">
        <f t="shared" si="11"/>
        <v>47027</v>
      </c>
      <c r="M64" s="142">
        <v>51</v>
      </c>
      <c r="N64" s="152">
        <f t="shared" si="12"/>
        <v>720174.64724266564</v>
      </c>
      <c r="O64" s="205">
        <f t="shared" si="2"/>
        <v>3480.8441283395523</v>
      </c>
      <c r="P64" s="205">
        <f t="shared" si="3"/>
        <v>2321.2187458438334</v>
      </c>
      <c r="Q64" s="205">
        <f t="shared" si="4"/>
        <v>5802.0628741833862</v>
      </c>
      <c r="R64" s="152">
        <f t="shared" si="5"/>
        <v>717853.42849682178</v>
      </c>
      <c r="Z64" s="206"/>
      <c r="AA64" s="144"/>
      <c r="AB64" s="155"/>
      <c r="AC64" s="207"/>
      <c r="AD64" s="208"/>
      <c r="AE64" s="208"/>
      <c r="AF64" s="208"/>
    </row>
    <row r="65" spans="1:32" x14ac:dyDescent="0.25">
      <c r="A65" s="130">
        <f t="shared" si="6"/>
        <v>47058</v>
      </c>
      <c r="B65" s="131">
        <f t="shared" si="7"/>
        <v>52</v>
      </c>
      <c r="C65" s="132">
        <f t="shared" si="8"/>
        <v>5456455.9483600929</v>
      </c>
      <c r="D65" s="133">
        <f t="shared" si="9"/>
        <v>26372.870417073776</v>
      </c>
      <c r="E65" s="133">
        <f t="shared" si="10"/>
        <v>13980.20355298024</v>
      </c>
      <c r="F65" s="133">
        <f t="shared" si="0"/>
        <v>40353.073970054014</v>
      </c>
      <c r="G65" s="132">
        <f t="shared" si="1"/>
        <v>5442475.744807113</v>
      </c>
      <c r="L65" s="204">
        <f t="shared" si="11"/>
        <v>47058</v>
      </c>
      <c r="M65" s="142">
        <v>52</v>
      </c>
      <c r="N65" s="152">
        <f t="shared" si="12"/>
        <v>717853.42849682178</v>
      </c>
      <c r="O65" s="205">
        <f t="shared" si="2"/>
        <v>3469.6249044013084</v>
      </c>
      <c r="P65" s="205">
        <f t="shared" si="3"/>
        <v>2332.4379697820787</v>
      </c>
      <c r="Q65" s="205">
        <f t="shared" si="4"/>
        <v>5802.0628741833871</v>
      </c>
      <c r="R65" s="152">
        <f t="shared" si="5"/>
        <v>715520.99052703974</v>
      </c>
      <c r="Z65" s="206"/>
      <c r="AA65" s="144"/>
      <c r="AB65" s="155"/>
      <c r="AC65" s="207"/>
      <c r="AD65" s="208"/>
      <c r="AE65" s="208"/>
      <c r="AF65" s="208"/>
    </row>
    <row r="66" spans="1:32" x14ac:dyDescent="0.25">
      <c r="A66" s="130">
        <f t="shared" si="6"/>
        <v>47088</v>
      </c>
      <c r="B66" s="131">
        <f t="shared" si="7"/>
        <v>53</v>
      </c>
      <c r="C66" s="132">
        <f t="shared" si="8"/>
        <v>5442475.744807113</v>
      </c>
      <c r="D66" s="133">
        <f t="shared" si="9"/>
        <v>26305.299433234362</v>
      </c>
      <c r="E66" s="133">
        <f t="shared" si="10"/>
        <v>14047.774536819643</v>
      </c>
      <c r="F66" s="133">
        <f t="shared" si="0"/>
        <v>40353.073970054007</v>
      </c>
      <c r="G66" s="132">
        <f t="shared" si="1"/>
        <v>5428427.9702702938</v>
      </c>
      <c r="L66" s="204">
        <f t="shared" si="11"/>
        <v>47088</v>
      </c>
      <c r="M66" s="142">
        <v>53</v>
      </c>
      <c r="N66" s="152">
        <f t="shared" si="12"/>
        <v>715520.99052703974</v>
      </c>
      <c r="O66" s="205">
        <f t="shared" si="2"/>
        <v>3458.3514542140269</v>
      </c>
      <c r="P66" s="205">
        <f t="shared" si="3"/>
        <v>2343.7114199693583</v>
      </c>
      <c r="Q66" s="205">
        <f t="shared" si="4"/>
        <v>5802.0628741833852</v>
      </c>
      <c r="R66" s="152">
        <f t="shared" si="5"/>
        <v>713177.27910707041</v>
      </c>
      <c r="Z66" s="206"/>
      <c r="AA66" s="144"/>
      <c r="AB66" s="155"/>
      <c r="AC66" s="207"/>
      <c r="AD66" s="208"/>
      <c r="AE66" s="208"/>
      <c r="AF66" s="208"/>
    </row>
    <row r="67" spans="1:32" x14ac:dyDescent="0.25">
      <c r="A67" s="130">
        <f t="shared" si="6"/>
        <v>47119</v>
      </c>
      <c r="B67" s="131">
        <f t="shared" si="7"/>
        <v>54</v>
      </c>
      <c r="C67" s="132">
        <f t="shared" si="8"/>
        <v>5428427.9702702938</v>
      </c>
      <c r="D67" s="133">
        <f t="shared" si="9"/>
        <v>26237.401856306402</v>
      </c>
      <c r="E67" s="133">
        <f t="shared" si="10"/>
        <v>14115.672113747607</v>
      </c>
      <c r="F67" s="133">
        <f t="shared" si="0"/>
        <v>40353.073970054007</v>
      </c>
      <c r="G67" s="132">
        <f t="shared" si="1"/>
        <v>5414312.2981565464</v>
      </c>
      <c r="L67" s="204">
        <f t="shared" si="11"/>
        <v>47119</v>
      </c>
      <c r="M67" s="142">
        <v>54</v>
      </c>
      <c r="N67" s="152">
        <f t="shared" si="12"/>
        <v>713177.27910707041</v>
      </c>
      <c r="O67" s="205">
        <f t="shared" si="2"/>
        <v>3447.0235156841754</v>
      </c>
      <c r="P67" s="205">
        <f t="shared" si="3"/>
        <v>2355.0393584992103</v>
      </c>
      <c r="Q67" s="205">
        <f t="shared" si="4"/>
        <v>5802.0628741833862</v>
      </c>
      <c r="R67" s="152">
        <f t="shared" si="5"/>
        <v>710822.23974857118</v>
      </c>
      <c r="Z67" s="206"/>
      <c r="AA67" s="144"/>
      <c r="AB67" s="155"/>
      <c r="AC67" s="207"/>
      <c r="AD67" s="208"/>
      <c r="AE67" s="208"/>
      <c r="AF67" s="208"/>
    </row>
    <row r="68" spans="1:32" x14ac:dyDescent="0.25">
      <c r="A68" s="130">
        <f t="shared" si="6"/>
        <v>47150</v>
      </c>
      <c r="B68" s="131">
        <f t="shared" si="7"/>
        <v>55</v>
      </c>
      <c r="C68" s="132">
        <f t="shared" si="8"/>
        <v>5414312.2981565464</v>
      </c>
      <c r="D68" s="133">
        <f t="shared" si="9"/>
        <v>26169.176107756626</v>
      </c>
      <c r="E68" s="133">
        <f t="shared" si="10"/>
        <v>14183.897862297388</v>
      </c>
      <c r="F68" s="133">
        <f t="shared" si="0"/>
        <v>40353.073970054014</v>
      </c>
      <c r="G68" s="132">
        <f t="shared" si="1"/>
        <v>5400128.4002942489</v>
      </c>
      <c r="L68" s="204">
        <f t="shared" si="11"/>
        <v>47150</v>
      </c>
      <c r="M68" s="142">
        <v>55</v>
      </c>
      <c r="N68" s="152">
        <f t="shared" si="12"/>
        <v>710822.23974857118</v>
      </c>
      <c r="O68" s="205">
        <f t="shared" si="2"/>
        <v>3435.6408254514295</v>
      </c>
      <c r="P68" s="205">
        <f t="shared" si="3"/>
        <v>2366.4220487319567</v>
      </c>
      <c r="Q68" s="205">
        <f t="shared" si="4"/>
        <v>5802.0628741833862</v>
      </c>
      <c r="R68" s="152">
        <f t="shared" si="5"/>
        <v>708455.81769983924</v>
      </c>
      <c r="Z68" s="206"/>
      <c r="AA68" s="144"/>
      <c r="AB68" s="155"/>
      <c r="AC68" s="207"/>
      <c r="AD68" s="208"/>
      <c r="AE68" s="208"/>
      <c r="AF68" s="208"/>
    </row>
    <row r="69" spans="1:32" x14ac:dyDescent="0.25">
      <c r="A69" s="130">
        <f t="shared" si="6"/>
        <v>47178</v>
      </c>
      <c r="B69" s="131">
        <f t="shared" si="7"/>
        <v>56</v>
      </c>
      <c r="C69" s="132">
        <f t="shared" si="8"/>
        <v>5400128.4002942489</v>
      </c>
      <c r="D69" s="133">
        <f t="shared" si="9"/>
        <v>26100.620601422186</v>
      </c>
      <c r="E69" s="133">
        <f t="shared" si="10"/>
        <v>14252.453368631823</v>
      </c>
      <c r="F69" s="133">
        <f t="shared" si="0"/>
        <v>40353.073970054007</v>
      </c>
      <c r="G69" s="132">
        <f t="shared" si="1"/>
        <v>5385875.9469256168</v>
      </c>
      <c r="L69" s="204">
        <f t="shared" si="11"/>
        <v>47178</v>
      </c>
      <c r="M69" s="142">
        <v>56</v>
      </c>
      <c r="N69" s="152">
        <f t="shared" si="12"/>
        <v>708455.81769983924</v>
      </c>
      <c r="O69" s="205">
        <f t="shared" si="2"/>
        <v>3424.2031188825581</v>
      </c>
      <c r="P69" s="205">
        <f t="shared" si="3"/>
        <v>2377.8597553008276</v>
      </c>
      <c r="Q69" s="205">
        <f t="shared" si="4"/>
        <v>5802.0628741833862</v>
      </c>
      <c r="R69" s="152">
        <f t="shared" si="5"/>
        <v>706077.95794453844</v>
      </c>
      <c r="Z69" s="206"/>
      <c r="AA69" s="144"/>
      <c r="AB69" s="155"/>
      <c r="AC69" s="207"/>
      <c r="AD69" s="208"/>
      <c r="AE69" s="208"/>
      <c r="AF69" s="208"/>
    </row>
    <row r="70" spans="1:32" x14ac:dyDescent="0.25">
      <c r="A70" s="130">
        <f t="shared" si="6"/>
        <v>47209</v>
      </c>
      <c r="B70" s="131">
        <f t="shared" si="7"/>
        <v>57</v>
      </c>
      <c r="C70" s="132">
        <f t="shared" si="8"/>
        <v>5385875.9469256168</v>
      </c>
      <c r="D70" s="133">
        <f t="shared" si="9"/>
        <v>26031.733743473796</v>
      </c>
      <c r="E70" s="133">
        <f t="shared" si="10"/>
        <v>14321.340226580209</v>
      </c>
      <c r="F70" s="133">
        <f t="shared" si="0"/>
        <v>40353.073970054007</v>
      </c>
      <c r="G70" s="132">
        <f t="shared" si="1"/>
        <v>5371554.6066990364</v>
      </c>
      <c r="L70" s="204">
        <f t="shared" si="11"/>
        <v>47209</v>
      </c>
      <c r="M70" s="142">
        <v>57</v>
      </c>
      <c r="N70" s="152">
        <f t="shared" si="12"/>
        <v>706077.95794453844</v>
      </c>
      <c r="O70" s="205">
        <f t="shared" si="2"/>
        <v>3412.7101300652703</v>
      </c>
      <c r="P70" s="205">
        <f t="shared" si="3"/>
        <v>2389.352744118115</v>
      </c>
      <c r="Q70" s="205">
        <f t="shared" si="4"/>
        <v>5802.0628741833852</v>
      </c>
      <c r="R70" s="152">
        <f t="shared" si="5"/>
        <v>703688.60520042037</v>
      </c>
      <c r="Z70" s="206"/>
      <c r="AA70" s="144"/>
      <c r="AB70" s="155"/>
      <c r="AC70" s="207"/>
      <c r="AD70" s="208"/>
      <c r="AE70" s="208"/>
      <c r="AF70" s="208"/>
    </row>
    <row r="71" spans="1:32" x14ac:dyDescent="0.25">
      <c r="A71" s="130">
        <f t="shared" si="6"/>
        <v>47239</v>
      </c>
      <c r="B71" s="131">
        <f t="shared" si="7"/>
        <v>58</v>
      </c>
      <c r="C71" s="132">
        <f t="shared" si="8"/>
        <v>5371554.6066990364</v>
      </c>
      <c r="D71" s="133">
        <f t="shared" si="9"/>
        <v>25962.513932378661</v>
      </c>
      <c r="E71" s="133">
        <f t="shared" si="10"/>
        <v>14390.560037675348</v>
      </c>
      <c r="F71" s="133">
        <f t="shared" si="0"/>
        <v>40353.073970054007</v>
      </c>
      <c r="G71" s="132">
        <f t="shared" si="1"/>
        <v>5357164.0466613611</v>
      </c>
      <c r="L71" s="204">
        <f t="shared" si="11"/>
        <v>47239</v>
      </c>
      <c r="M71" s="142">
        <v>58</v>
      </c>
      <c r="N71" s="152">
        <f t="shared" si="12"/>
        <v>703688.60520042037</v>
      </c>
      <c r="O71" s="205">
        <f t="shared" si="2"/>
        <v>3401.1615918020329</v>
      </c>
      <c r="P71" s="205">
        <f t="shared" si="3"/>
        <v>2400.9012823813528</v>
      </c>
      <c r="Q71" s="205">
        <f t="shared" si="4"/>
        <v>5802.0628741833862</v>
      </c>
      <c r="R71" s="152">
        <f t="shared" si="5"/>
        <v>701287.70391803898</v>
      </c>
      <c r="Z71" s="206"/>
      <c r="AA71" s="144"/>
      <c r="AB71" s="155"/>
      <c r="AC71" s="207"/>
      <c r="AD71" s="208"/>
      <c r="AE71" s="208"/>
      <c r="AF71" s="208"/>
    </row>
    <row r="72" spans="1:32" x14ac:dyDescent="0.25">
      <c r="A72" s="130">
        <f t="shared" si="6"/>
        <v>47270</v>
      </c>
      <c r="B72" s="131">
        <f t="shared" si="7"/>
        <v>59</v>
      </c>
      <c r="C72" s="132">
        <f t="shared" si="8"/>
        <v>5357164.0466613611</v>
      </c>
      <c r="D72" s="133">
        <f t="shared" si="9"/>
        <v>25892.959558863233</v>
      </c>
      <c r="E72" s="133">
        <f t="shared" si="10"/>
        <v>14460.114411190778</v>
      </c>
      <c r="F72" s="133">
        <f t="shared" si="0"/>
        <v>40353.073970054014</v>
      </c>
      <c r="G72" s="132">
        <f t="shared" si="1"/>
        <v>5342703.93225017</v>
      </c>
      <c r="L72" s="204">
        <f t="shared" si="11"/>
        <v>47270</v>
      </c>
      <c r="M72" s="142">
        <v>59</v>
      </c>
      <c r="N72" s="152">
        <f t="shared" si="12"/>
        <v>701287.70391803898</v>
      </c>
      <c r="O72" s="205">
        <f t="shared" si="2"/>
        <v>3389.557235603857</v>
      </c>
      <c r="P72" s="205">
        <f t="shared" si="3"/>
        <v>2412.5056385795292</v>
      </c>
      <c r="Q72" s="205">
        <f t="shared" si="4"/>
        <v>5802.0628741833862</v>
      </c>
      <c r="R72" s="152">
        <f t="shared" si="5"/>
        <v>698875.1982794595</v>
      </c>
      <c r="Z72" s="206"/>
      <c r="AA72" s="144"/>
      <c r="AB72" s="155"/>
      <c r="AC72" s="207"/>
      <c r="AD72" s="208"/>
      <c r="AE72" s="208"/>
      <c r="AF72" s="208"/>
    </row>
    <row r="73" spans="1:32" x14ac:dyDescent="0.25">
      <c r="A73" s="130">
        <f t="shared" si="6"/>
        <v>47300</v>
      </c>
      <c r="B73" s="131">
        <f t="shared" si="7"/>
        <v>60</v>
      </c>
      <c r="C73" s="132">
        <f t="shared" si="8"/>
        <v>5342703.93225017</v>
      </c>
      <c r="D73" s="133">
        <f t="shared" si="9"/>
        <v>25823.069005875815</v>
      </c>
      <c r="E73" s="133">
        <f t="shared" si="10"/>
        <v>14530.004964178201</v>
      </c>
      <c r="F73" s="133">
        <f t="shared" si="0"/>
        <v>40353.073970054014</v>
      </c>
      <c r="G73" s="132">
        <f t="shared" si="1"/>
        <v>5328173.9272859916</v>
      </c>
      <c r="L73" s="204">
        <f t="shared" si="11"/>
        <v>47300</v>
      </c>
      <c r="M73" s="142">
        <v>60</v>
      </c>
      <c r="N73" s="152">
        <f>R72</f>
        <v>698875.1982794595</v>
      </c>
      <c r="O73" s="205">
        <f t="shared" si="2"/>
        <v>3377.8967916840561</v>
      </c>
      <c r="P73" s="205">
        <f t="shared" si="3"/>
        <v>2424.1660824993301</v>
      </c>
      <c r="Q73" s="205">
        <f t="shared" si="4"/>
        <v>5802.0628741833862</v>
      </c>
      <c r="R73" s="152">
        <f>N73-P73</f>
        <v>696451.03219696018</v>
      </c>
      <c r="Z73" s="206"/>
      <c r="AA73" s="144"/>
      <c r="AB73" s="155"/>
      <c r="AC73" s="207"/>
      <c r="AD73" s="208"/>
      <c r="AE73" s="208"/>
      <c r="AF73" s="208"/>
    </row>
    <row r="74" spans="1:32" x14ac:dyDescent="0.25">
      <c r="A74" s="130">
        <f t="shared" si="6"/>
        <v>47331</v>
      </c>
      <c r="B74" s="131">
        <f t="shared" si="7"/>
        <v>61</v>
      </c>
      <c r="C74" s="132">
        <f t="shared" si="8"/>
        <v>5328173.9272859916</v>
      </c>
      <c r="D74" s="133">
        <f t="shared" si="9"/>
        <v>25752.84064854895</v>
      </c>
      <c r="E74" s="133">
        <f t="shared" si="10"/>
        <v>14600.233321505062</v>
      </c>
      <c r="F74" s="133">
        <f t="shared" si="0"/>
        <v>40353.073970054014</v>
      </c>
      <c r="G74" s="132">
        <f t="shared" si="1"/>
        <v>5313573.6939644869</v>
      </c>
      <c r="L74" s="204">
        <f t="shared" si="11"/>
        <v>47331</v>
      </c>
      <c r="M74" s="142">
        <v>61</v>
      </c>
      <c r="N74" s="152">
        <f t="shared" ref="N74:N137" si="13">R73</f>
        <v>696451.03219696018</v>
      </c>
      <c r="O74" s="205">
        <f t="shared" si="2"/>
        <v>3366.1799889519766</v>
      </c>
      <c r="P74" s="205">
        <f t="shared" si="3"/>
        <v>2435.8828852314105</v>
      </c>
      <c r="Q74" s="205">
        <f t="shared" si="4"/>
        <v>5802.0628741833871</v>
      </c>
      <c r="R74" s="152">
        <f t="shared" ref="R74:R137" si="14">N74-P74</f>
        <v>694015.14931172878</v>
      </c>
      <c r="Z74" s="206"/>
      <c r="AA74" s="144"/>
      <c r="AB74" s="155"/>
      <c r="AC74" s="207"/>
      <c r="AD74" s="208"/>
      <c r="AE74" s="208"/>
      <c r="AF74" s="208"/>
    </row>
    <row r="75" spans="1:32" x14ac:dyDescent="0.25">
      <c r="A75" s="130">
        <f t="shared" si="6"/>
        <v>47362</v>
      </c>
      <c r="B75" s="131">
        <f t="shared" si="7"/>
        <v>62</v>
      </c>
      <c r="C75" s="132">
        <f t="shared" si="8"/>
        <v>5313573.6939644869</v>
      </c>
      <c r="D75" s="133">
        <f t="shared" si="9"/>
        <v>25682.272854161678</v>
      </c>
      <c r="E75" s="133">
        <f t="shared" si="10"/>
        <v>14670.801115892335</v>
      </c>
      <c r="F75" s="133">
        <f t="shared" si="0"/>
        <v>40353.073970054014</v>
      </c>
      <c r="G75" s="132">
        <f t="shared" si="1"/>
        <v>5298902.892848595</v>
      </c>
      <c r="L75" s="204">
        <f t="shared" si="11"/>
        <v>47362</v>
      </c>
      <c r="M75" s="142">
        <v>62</v>
      </c>
      <c r="N75" s="152">
        <f t="shared" si="13"/>
        <v>694015.14931172878</v>
      </c>
      <c r="O75" s="205">
        <f t="shared" si="2"/>
        <v>3354.4065550066907</v>
      </c>
      <c r="P75" s="205">
        <f t="shared" si="3"/>
        <v>2447.6563191766954</v>
      </c>
      <c r="Q75" s="205">
        <f t="shared" si="4"/>
        <v>5802.0628741833862</v>
      </c>
      <c r="R75" s="152">
        <f t="shared" si="14"/>
        <v>691567.49299255211</v>
      </c>
      <c r="Z75" s="206"/>
      <c r="AA75" s="144"/>
      <c r="AB75" s="155"/>
      <c r="AC75" s="207"/>
      <c r="AD75" s="208"/>
      <c r="AE75" s="208"/>
      <c r="AF75" s="208"/>
    </row>
    <row r="76" spans="1:32" x14ac:dyDescent="0.25">
      <c r="A76" s="130">
        <f t="shared" si="6"/>
        <v>47392</v>
      </c>
      <c r="B76" s="131">
        <f t="shared" si="7"/>
        <v>63</v>
      </c>
      <c r="C76" s="132">
        <f t="shared" si="8"/>
        <v>5298902.892848595</v>
      </c>
      <c r="D76" s="133">
        <f t="shared" si="9"/>
        <v>25611.363982101531</v>
      </c>
      <c r="E76" s="133">
        <f t="shared" si="10"/>
        <v>14741.709987952481</v>
      </c>
      <c r="F76" s="133">
        <f t="shared" si="0"/>
        <v>40353.073970054014</v>
      </c>
      <c r="G76" s="132">
        <f t="shared" si="1"/>
        <v>5284161.1828606427</v>
      </c>
      <c r="L76" s="204">
        <f t="shared" si="11"/>
        <v>47392</v>
      </c>
      <c r="M76" s="142">
        <v>63</v>
      </c>
      <c r="N76" s="152">
        <f t="shared" si="13"/>
        <v>691567.49299255211</v>
      </c>
      <c r="O76" s="205">
        <f t="shared" si="2"/>
        <v>3342.5762161306702</v>
      </c>
      <c r="P76" s="205">
        <f t="shared" si="3"/>
        <v>2459.4866580527159</v>
      </c>
      <c r="Q76" s="205">
        <f t="shared" si="4"/>
        <v>5802.0628741833862</v>
      </c>
      <c r="R76" s="152">
        <f t="shared" si="14"/>
        <v>689108.00633449946</v>
      </c>
      <c r="Z76" s="206"/>
      <c r="AA76" s="144"/>
      <c r="AB76" s="155"/>
      <c r="AC76" s="207"/>
      <c r="AD76" s="208"/>
      <c r="AE76" s="208"/>
      <c r="AF76" s="208"/>
    </row>
    <row r="77" spans="1:32" x14ac:dyDescent="0.25">
      <c r="A77" s="130">
        <f t="shared" si="6"/>
        <v>47423</v>
      </c>
      <c r="B77" s="131">
        <f t="shared" si="7"/>
        <v>64</v>
      </c>
      <c r="C77" s="132">
        <f t="shared" si="8"/>
        <v>5284161.1828606427</v>
      </c>
      <c r="D77" s="133">
        <f t="shared" si="9"/>
        <v>25540.112383826421</v>
      </c>
      <c r="E77" s="133">
        <f t="shared" si="10"/>
        <v>14812.961586227586</v>
      </c>
      <c r="F77" s="133">
        <f t="shared" si="0"/>
        <v>40353.073970054007</v>
      </c>
      <c r="G77" s="132">
        <f t="shared" si="1"/>
        <v>5269348.221274415</v>
      </c>
      <c r="L77" s="204">
        <f t="shared" si="11"/>
        <v>47423</v>
      </c>
      <c r="M77" s="142">
        <v>64</v>
      </c>
      <c r="N77" s="152">
        <f t="shared" si="13"/>
        <v>689108.00633449946</v>
      </c>
      <c r="O77" s="205">
        <f t="shared" si="2"/>
        <v>3330.6886972834154</v>
      </c>
      <c r="P77" s="205">
        <f t="shared" si="3"/>
        <v>2471.3741768999707</v>
      </c>
      <c r="Q77" s="205">
        <f t="shared" si="4"/>
        <v>5802.0628741833862</v>
      </c>
      <c r="R77" s="152">
        <f t="shared" si="14"/>
        <v>686636.63215759944</v>
      </c>
      <c r="Z77" s="206"/>
      <c r="AA77" s="144"/>
      <c r="AB77" s="155"/>
      <c r="AC77" s="207"/>
      <c r="AD77" s="208"/>
      <c r="AE77" s="208"/>
      <c r="AF77" s="208"/>
    </row>
    <row r="78" spans="1:32" x14ac:dyDescent="0.25">
      <c r="A78" s="130">
        <f t="shared" si="6"/>
        <v>47453</v>
      </c>
      <c r="B78" s="131">
        <f t="shared" si="7"/>
        <v>65</v>
      </c>
      <c r="C78" s="132">
        <f t="shared" si="8"/>
        <v>5269348.221274415</v>
      </c>
      <c r="D78" s="133">
        <f t="shared" si="9"/>
        <v>25468.516402826324</v>
      </c>
      <c r="E78" s="133">
        <f t="shared" si="10"/>
        <v>14884.557567227685</v>
      </c>
      <c r="F78" s="133">
        <f t="shared" si="0"/>
        <v>40353.073970054007</v>
      </c>
      <c r="G78" s="132">
        <f t="shared" si="1"/>
        <v>5254463.6637071874</v>
      </c>
      <c r="L78" s="204">
        <f t="shared" si="11"/>
        <v>47453</v>
      </c>
      <c r="M78" s="142">
        <v>65</v>
      </c>
      <c r="N78" s="152">
        <f t="shared" si="13"/>
        <v>686636.63215759944</v>
      </c>
      <c r="O78" s="205">
        <f t="shared" si="2"/>
        <v>3318.7437220950651</v>
      </c>
      <c r="P78" s="205">
        <f t="shared" si="3"/>
        <v>2483.3191520883206</v>
      </c>
      <c r="Q78" s="205">
        <f t="shared" si="4"/>
        <v>5802.0628741833862</v>
      </c>
      <c r="R78" s="152">
        <f t="shared" si="14"/>
        <v>684153.31300551107</v>
      </c>
      <c r="Z78" s="206"/>
      <c r="AA78" s="144"/>
      <c r="AB78" s="155"/>
      <c r="AC78" s="207"/>
      <c r="AD78" s="208"/>
      <c r="AE78" s="208"/>
      <c r="AF78" s="208"/>
    </row>
    <row r="79" spans="1:32" x14ac:dyDescent="0.25">
      <c r="A79" s="130">
        <f t="shared" si="6"/>
        <v>47484</v>
      </c>
      <c r="B79" s="131">
        <f t="shared" si="7"/>
        <v>66</v>
      </c>
      <c r="C79" s="132">
        <f t="shared" si="8"/>
        <v>5254463.6637071874</v>
      </c>
      <c r="D79" s="133">
        <f t="shared" si="9"/>
        <v>25396.574374584721</v>
      </c>
      <c r="E79" s="133">
        <f t="shared" si="10"/>
        <v>14956.499595469288</v>
      </c>
      <c r="F79" s="133">
        <f t="shared" ref="F79:F142" si="15">IF(B79="","",SUM(D79:E79))</f>
        <v>40353.073970054007</v>
      </c>
      <c r="G79" s="132">
        <f t="shared" ref="G79:G142" si="16">IF(B79="","",SUM(C79)-SUM(E79))</f>
        <v>5239507.1641117185</v>
      </c>
      <c r="L79" s="204">
        <f t="shared" si="11"/>
        <v>47484</v>
      </c>
      <c r="M79" s="142">
        <v>66</v>
      </c>
      <c r="N79" s="152">
        <f t="shared" si="13"/>
        <v>684153.31300551107</v>
      </c>
      <c r="O79" s="205">
        <f t="shared" ref="O79:O142" si="17">IPMT($P$10/12,M79,$P$7,-$P$8,$P$9)</f>
        <v>3306.7410128599713</v>
      </c>
      <c r="P79" s="205">
        <f t="shared" ref="P79:P142" si="18">PPMT($P$10/12,M79,$P$7,-$P$8,$P$9)</f>
        <v>2495.3218613234144</v>
      </c>
      <c r="Q79" s="205">
        <f t="shared" ref="Q79:Q142" si="19">SUM(O79:P79)</f>
        <v>5802.0628741833862</v>
      </c>
      <c r="R79" s="152">
        <f t="shared" si="14"/>
        <v>681657.99114418763</v>
      </c>
      <c r="Z79" s="206"/>
      <c r="AA79" s="144"/>
      <c r="AB79" s="155"/>
      <c r="AC79" s="207"/>
      <c r="AD79" s="208"/>
      <c r="AE79" s="208"/>
      <c r="AF79" s="208"/>
    </row>
    <row r="80" spans="1:32" x14ac:dyDescent="0.25">
      <c r="A80" s="130">
        <f t="shared" ref="A80:A143" si="20">IF(B80="","",EDATE(A79,1))</f>
        <v>47515</v>
      </c>
      <c r="B80" s="131">
        <f t="shared" ref="B80:B143" si="21">IF(B79="","",IF(SUM(B79)+1&lt;=$E$7,SUM(B79)+1,""))</f>
        <v>67</v>
      </c>
      <c r="C80" s="132">
        <f t="shared" ref="C80:C143" si="22">IF(B80="","",G79)</f>
        <v>5239507.1641117185</v>
      </c>
      <c r="D80" s="133">
        <f t="shared" ref="D80:D143" si="23">IF(B80="","",IPMT($E$10/12,B80,$E$7,-$E$8,$E$9,0))</f>
        <v>25324.284626539957</v>
      </c>
      <c r="E80" s="133">
        <f t="shared" ref="E80:E143" si="24">IF(B80="","",PPMT($E$10/12,B80,$E$7,-$E$8,$E$9,0))</f>
        <v>15028.789343514056</v>
      </c>
      <c r="F80" s="133">
        <f t="shared" si="15"/>
        <v>40353.073970054014</v>
      </c>
      <c r="G80" s="132">
        <f t="shared" si="16"/>
        <v>5224478.3747682041</v>
      </c>
      <c r="L80" s="204">
        <f t="shared" si="11"/>
        <v>47515</v>
      </c>
      <c r="M80" s="142">
        <v>67</v>
      </c>
      <c r="N80" s="152">
        <f t="shared" si="13"/>
        <v>681657.99114418763</v>
      </c>
      <c r="O80" s="205">
        <f t="shared" si="17"/>
        <v>3294.6802905302416</v>
      </c>
      <c r="P80" s="205">
        <f t="shared" si="18"/>
        <v>2507.3825836531441</v>
      </c>
      <c r="Q80" s="205">
        <f t="shared" si="19"/>
        <v>5802.0628741833862</v>
      </c>
      <c r="R80" s="152">
        <f t="shared" si="14"/>
        <v>679150.60856053454</v>
      </c>
      <c r="Z80" s="206"/>
      <c r="AA80" s="144"/>
      <c r="AB80" s="155"/>
      <c r="AC80" s="207"/>
      <c r="AD80" s="208"/>
      <c r="AE80" s="208"/>
      <c r="AF80" s="208"/>
    </row>
    <row r="81" spans="1:32" x14ac:dyDescent="0.25">
      <c r="A81" s="130">
        <f t="shared" si="20"/>
        <v>47543</v>
      </c>
      <c r="B81" s="131">
        <f t="shared" si="21"/>
        <v>68</v>
      </c>
      <c r="C81" s="132">
        <f t="shared" si="22"/>
        <v>5224478.3747682041</v>
      </c>
      <c r="D81" s="133">
        <f t="shared" si="23"/>
        <v>25251.645478046306</v>
      </c>
      <c r="E81" s="133">
        <f t="shared" si="24"/>
        <v>15101.428492007706</v>
      </c>
      <c r="F81" s="133">
        <f t="shared" si="15"/>
        <v>40353.073970054014</v>
      </c>
      <c r="G81" s="132">
        <f t="shared" si="16"/>
        <v>5209376.9462761963</v>
      </c>
      <c r="L81" s="204">
        <f t="shared" ref="L81:L144" si="25">EDATE(L80,1)</f>
        <v>47543</v>
      </c>
      <c r="M81" s="142">
        <v>68</v>
      </c>
      <c r="N81" s="152">
        <f t="shared" si="13"/>
        <v>679150.60856053454</v>
      </c>
      <c r="O81" s="205">
        <f t="shared" si="17"/>
        <v>3282.5612747092523</v>
      </c>
      <c r="P81" s="205">
        <f t="shared" si="18"/>
        <v>2519.5015994741343</v>
      </c>
      <c r="Q81" s="205">
        <f t="shared" si="19"/>
        <v>5802.0628741833862</v>
      </c>
      <c r="R81" s="152">
        <f t="shared" si="14"/>
        <v>676631.10696106043</v>
      </c>
      <c r="Z81" s="206"/>
      <c r="AA81" s="144"/>
      <c r="AB81" s="155"/>
      <c r="AC81" s="207"/>
      <c r="AD81" s="208"/>
      <c r="AE81" s="208"/>
      <c r="AF81" s="208"/>
    </row>
    <row r="82" spans="1:32" x14ac:dyDescent="0.25">
      <c r="A82" s="130">
        <f t="shared" si="20"/>
        <v>47574</v>
      </c>
      <c r="B82" s="131">
        <f t="shared" si="21"/>
        <v>69</v>
      </c>
      <c r="C82" s="132">
        <f t="shared" si="22"/>
        <v>5209376.9462761963</v>
      </c>
      <c r="D82" s="133">
        <f t="shared" si="23"/>
        <v>25178.655240334931</v>
      </c>
      <c r="E82" s="133">
        <f t="shared" si="24"/>
        <v>15174.418729719078</v>
      </c>
      <c r="F82" s="133">
        <f t="shared" si="15"/>
        <v>40353.073970054007</v>
      </c>
      <c r="G82" s="132">
        <f t="shared" si="16"/>
        <v>5194202.5275464775</v>
      </c>
      <c r="L82" s="204">
        <f t="shared" si="25"/>
        <v>47574</v>
      </c>
      <c r="M82" s="142">
        <v>69</v>
      </c>
      <c r="N82" s="152">
        <f t="shared" si="13"/>
        <v>676631.10696106043</v>
      </c>
      <c r="O82" s="205">
        <f t="shared" si="17"/>
        <v>3270.3836836451269</v>
      </c>
      <c r="P82" s="205">
        <f t="shared" si="18"/>
        <v>2531.6791905382593</v>
      </c>
      <c r="Q82" s="205">
        <f t="shared" si="19"/>
        <v>5802.0628741833862</v>
      </c>
      <c r="R82" s="152">
        <f t="shared" si="14"/>
        <v>674099.42777052219</v>
      </c>
      <c r="Z82" s="206"/>
      <c r="AA82" s="144"/>
      <c r="AB82" s="155"/>
      <c r="AC82" s="207"/>
      <c r="AD82" s="208"/>
      <c r="AE82" s="208"/>
      <c r="AF82" s="208"/>
    </row>
    <row r="83" spans="1:32" x14ac:dyDescent="0.25">
      <c r="A83" s="130">
        <f t="shared" si="20"/>
        <v>47604</v>
      </c>
      <c r="B83" s="131">
        <f t="shared" si="21"/>
        <v>70</v>
      </c>
      <c r="C83" s="132">
        <f t="shared" si="22"/>
        <v>5194202.5275464775</v>
      </c>
      <c r="D83" s="133">
        <f t="shared" si="23"/>
        <v>25105.31221647462</v>
      </c>
      <c r="E83" s="133">
        <f t="shared" si="24"/>
        <v>15247.761753579385</v>
      </c>
      <c r="F83" s="133">
        <f t="shared" si="15"/>
        <v>40353.073970054007</v>
      </c>
      <c r="G83" s="132">
        <f t="shared" si="16"/>
        <v>5178954.7657928979</v>
      </c>
      <c r="L83" s="204">
        <f t="shared" si="25"/>
        <v>47604</v>
      </c>
      <c r="M83" s="142">
        <v>70</v>
      </c>
      <c r="N83" s="152">
        <f t="shared" si="13"/>
        <v>674099.42777052219</v>
      </c>
      <c r="O83" s="205">
        <f t="shared" si="17"/>
        <v>3258.1472342241914</v>
      </c>
      <c r="P83" s="205">
        <f t="shared" si="18"/>
        <v>2543.9156399591943</v>
      </c>
      <c r="Q83" s="205">
        <f t="shared" si="19"/>
        <v>5802.0628741833862</v>
      </c>
      <c r="R83" s="152">
        <f t="shared" si="14"/>
        <v>671555.51213056303</v>
      </c>
      <c r="Z83" s="206"/>
      <c r="AA83" s="144"/>
      <c r="AB83" s="155"/>
      <c r="AC83" s="207"/>
      <c r="AD83" s="208"/>
      <c r="AE83" s="208"/>
      <c r="AF83" s="208"/>
    </row>
    <row r="84" spans="1:32" x14ac:dyDescent="0.25">
      <c r="A84" s="130">
        <f t="shared" si="20"/>
        <v>47635</v>
      </c>
      <c r="B84" s="131">
        <f t="shared" si="21"/>
        <v>71</v>
      </c>
      <c r="C84" s="132">
        <f t="shared" si="22"/>
        <v>5178954.7657928979</v>
      </c>
      <c r="D84" s="133">
        <f t="shared" si="23"/>
        <v>25031.614701332328</v>
      </c>
      <c r="E84" s="133">
        <f t="shared" si="24"/>
        <v>15321.459268721686</v>
      </c>
      <c r="F84" s="133">
        <f t="shared" si="15"/>
        <v>40353.073970054014</v>
      </c>
      <c r="G84" s="132">
        <f t="shared" si="16"/>
        <v>5163633.3065241762</v>
      </c>
      <c r="L84" s="204">
        <f t="shared" si="25"/>
        <v>47635</v>
      </c>
      <c r="M84" s="142">
        <v>71</v>
      </c>
      <c r="N84" s="152">
        <f t="shared" si="13"/>
        <v>671555.51213056303</v>
      </c>
      <c r="O84" s="205">
        <f t="shared" si="17"/>
        <v>3245.8516419643893</v>
      </c>
      <c r="P84" s="205">
        <f t="shared" si="18"/>
        <v>2556.2112322189973</v>
      </c>
      <c r="Q84" s="205">
        <f t="shared" si="19"/>
        <v>5802.0628741833862</v>
      </c>
      <c r="R84" s="152">
        <f t="shared" si="14"/>
        <v>668999.30089834402</v>
      </c>
      <c r="Z84" s="206"/>
      <c r="AA84" s="144"/>
      <c r="AB84" s="155"/>
      <c r="AC84" s="207"/>
      <c r="AD84" s="208"/>
      <c r="AE84" s="208"/>
      <c r="AF84" s="208"/>
    </row>
    <row r="85" spans="1:32" x14ac:dyDescent="0.25">
      <c r="A85" s="130">
        <f t="shared" si="20"/>
        <v>47665</v>
      </c>
      <c r="B85" s="131">
        <f t="shared" si="21"/>
        <v>72</v>
      </c>
      <c r="C85" s="132">
        <f t="shared" si="22"/>
        <v>5163633.3065241762</v>
      </c>
      <c r="D85" s="133">
        <f t="shared" si="23"/>
        <v>24957.560981533501</v>
      </c>
      <c r="E85" s="133">
        <f t="shared" si="24"/>
        <v>15395.512988520508</v>
      </c>
      <c r="F85" s="133">
        <f t="shared" si="15"/>
        <v>40353.073970054007</v>
      </c>
      <c r="G85" s="132">
        <f t="shared" si="16"/>
        <v>5148237.7935356554</v>
      </c>
      <c r="L85" s="204">
        <f t="shared" si="25"/>
        <v>47665</v>
      </c>
      <c r="M85" s="142">
        <v>72</v>
      </c>
      <c r="N85" s="152">
        <f t="shared" si="13"/>
        <v>668999.30089834402</v>
      </c>
      <c r="O85" s="205">
        <f t="shared" si="17"/>
        <v>3233.4966210086636</v>
      </c>
      <c r="P85" s="205">
        <f t="shared" si="18"/>
        <v>2568.5662531747225</v>
      </c>
      <c r="Q85" s="205">
        <f t="shared" si="19"/>
        <v>5802.0628741833862</v>
      </c>
      <c r="R85" s="152">
        <f t="shared" si="14"/>
        <v>666430.73464516934</v>
      </c>
      <c r="Z85" s="206"/>
      <c r="AA85" s="144"/>
      <c r="AB85" s="155"/>
      <c r="AC85" s="207"/>
      <c r="AD85" s="208"/>
      <c r="AE85" s="208"/>
      <c r="AF85" s="208"/>
    </row>
    <row r="86" spans="1:32" x14ac:dyDescent="0.25">
      <c r="A86" s="130">
        <f t="shared" si="20"/>
        <v>47696</v>
      </c>
      <c r="B86" s="131">
        <f t="shared" si="21"/>
        <v>73</v>
      </c>
      <c r="C86" s="132">
        <f t="shared" si="22"/>
        <v>5148237.7935356554</v>
      </c>
      <c r="D86" s="133">
        <f t="shared" si="23"/>
        <v>24883.149335422317</v>
      </c>
      <c r="E86" s="133">
        <f t="shared" si="24"/>
        <v>15469.92463463169</v>
      </c>
      <c r="F86" s="133">
        <f t="shared" si="15"/>
        <v>40353.073970054007</v>
      </c>
      <c r="G86" s="132">
        <f t="shared" si="16"/>
        <v>5132767.8689010236</v>
      </c>
      <c r="L86" s="204">
        <f t="shared" si="25"/>
        <v>47696</v>
      </c>
      <c r="M86" s="142">
        <v>73</v>
      </c>
      <c r="N86" s="152">
        <f t="shared" si="13"/>
        <v>666430.73464516934</v>
      </c>
      <c r="O86" s="205">
        <f t="shared" si="17"/>
        <v>3221.0818841183191</v>
      </c>
      <c r="P86" s="205">
        <f t="shared" si="18"/>
        <v>2580.9809900650666</v>
      </c>
      <c r="Q86" s="205">
        <f t="shared" si="19"/>
        <v>5802.0628741833862</v>
      </c>
      <c r="R86" s="152">
        <f t="shared" si="14"/>
        <v>663849.75365510432</v>
      </c>
      <c r="Z86" s="206"/>
      <c r="AA86" s="144"/>
      <c r="AB86" s="155"/>
      <c r="AC86" s="207"/>
      <c r="AD86" s="208"/>
      <c r="AE86" s="208"/>
      <c r="AF86" s="208"/>
    </row>
    <row r="87" spans="1:32" x14ac:dyDescent="0.25">
      <c r="A87" s="130">
        <f t="shared" si="20"/>
        <v>47727</v>
      </c>
      <c r="B87" s="131">
        <f t="shared" si="21"/>
        <v>74</v>
      </c>
      <c r="C87" s="132">
        <f t="shared" si="22"/>
        <v>5132767.8689010236</v>
      </c>
      <c r="D87" s="133">
        <f t="shared" si="23"/>
        <v>24808.378033021596</v>
      </c>
      <c r="E87" s="133">
        <f t="shared" si="24"/>
        <v>15544.695937032408</v>
      </c>
      <c r="F87" s="133">
        <f t="shared" si="15"/>
        <v>40353.073970054</v>
      </c>
      <c r="G87" s="132">
        <f t="shared" si="16"/>
        <v>5117223.1729639908</v>
      </c>
      <c r="L87" s="204">
        <f t="shared" si="25"/>
        <v>47727</v>
      </c>
      <c r="M87" s="142">
        <v>74</v>
      </c>
      <c r="N87" s="152">
        <f t="shared" si="13"/>
        <v>663849.75365510432</v>
      </c>
      <c r="O87" s="205">
        <f t="shared" si="17"/>
        <v>3208.6071426663384</v>
      </c>
      <c r="P87" s="205">
        <f t="shared" si="18"/>
        <v>2593.4557315170478</v>
      </c>
      <c r="Q87" s="205">
        <f t="shared" si="19"/>
        <v>5802.0628741833862</v>
      </c>
      <c r="R87" s="152">
        <f t="shared" si="14"/>
        <v>661256.29792358726</v>
      </c>
      <c r="Z87" s="206"/>
      <c r="AA87" s="144"/>
      <c r="AB87" s="155"/>
      <c r="AC87" s="207"/>
      <c r="AD87" s="208"/>
      <c r="AE87" s="208"/>
      <c r="AF87" s="208"/>
    </row>
    <row r="88" spans="1:32" x14ac:dyDescent="0.25">
      <c r="A88" s="130">
        <f t="shared" si="20"/>
        <v>47757</v>
      </c>
      <c r="B88" s="131">
        <f t="shared" si="21"/>
        <v>75</v>
      </c>
      <c r="C88" s="132">
        <f t="shared" si="22"/>
        <v>5117223.1729639908</v>
      </c>
      <c r="D88" s="133">
        <f t="shared" si="23"/>
        <v>24733.245335992611</v>
      </c>
      <c r="E88" s="133">
        <f t="shared" si="24"/>
        <v>15619.828634061399</v>
      </c>
      <c r="F88" s="133">
        <f t="shared" si="15"/>
        <v>40353.073970054014</v>
      </c>
      <c r="G88" s="132">
        <f t="shared" si="16"/>
        <v>5101603.344329929</v>
      </c>
      <c r="L88" s="204">
        <f t="shared" si="25"/>
        <v>47757</v>
      </c>
      <c r="M88" s="142">
        <v>75</v>
      </c>
      <c r="N88" s="152">
        <f t="shared" si="13"/>
        <v>661256.29792358726</v>
      </c>
      <c r="O88" s="205">
        <f t="shared" si="17"/>
        <v>3196.0721066306719</v>
      </c>
      <c r="P88" s="205">
        <f t="shared" si="18"/>
        <v>2605.9907675527134</v>
      </c>
      <c r="Q88" s="205">
        <f t="shared" si="19"/>
        <v>5802.0628741833852</v>
      </c>
      <c r="R88" s="152">
        <f t="shared" si="14"/>
        <v>658650.30715603451</v>
      </c>
      <c r="Z88" s="206"/>
      <c r="AA88" s="144"/>
      <c r="AB88" s="155"/>
      <c r="AC88" s="207"/>
      <c r="AD88" s="208"/>
      <c r="AE88" s="208"/>
      <c r="AF88" s="208"/>
    </row>
    <row r="89" spans="1:32" x14ac:dyDescent="0.25">
      <c r="A89" s="130">
        <f t="shared" si="20"/>
        <v>47788</v>
      </c>
      <c r="B89" s="131">
        <f t="shared" si="21"/>
        <v>76</v>
      </c>
      <c r="C89" s="132">
        <f t="shared" si="22"/>
        <v>5101603.344329929</v>
      </c>
      <c r="D89" s="133">
        <f t="shared" si="23"/>
        <v>24657.74949759465</v>
      </c>
      <c r="E89" s="133">
        <f t="shared" si="24"/>
        <v>15695.324472459362</v>
      </c>
      <c r="F89" s="133">
        <f t="shared" si="15"/>
        <v>40353.073970054014</v>
      </c>
      <c r="G89" s="132">
        <f t="shared" si="16"/>
        <v>5085908.0198574699</v>
      </c>
      <c r="L89" s="204">
        <f t="shared" si="25"/>
        <v>47788</v>
      </c>
      <c r="M89" s="142">
        <v>76</v>
      </c>
      <c r="N89" s="152">
        <f t="shared" si="13"/>
        <v>658650.30715603451</v>
      </c>
      <c r="O89" s="205">
        <f t="shared" si="17"/>
        <v>3183.4764845875011</v>
      </c>
      <c r="P89" s="205">
        <f t="shared" si="18"/>
        <v>2618.5863895958851</v>
      </c>
      <c r="Q89" s="205">
        <f t="shared" si="19"/>
        <v>5802.0628741833862</v>
      </c>
      <c r="R89" s="152">
        <f t="shared" si="14"/>
        <v>656031.72076643864</v>
      </c>
      <c r="Z89" s="206"/>
      <c r="AA89" s="144"/>
      <c r="AB89" s="155"/>
      <c r="AC89" s="207"/>
      <c r="AD89" s="208"/>
      <c r="AE89" s="208"/>
      <c r="AF89" s="208"/>
    </row>
    <row r="90" spans="1:32" x14ac:dyDescent="0.25">
      <c r="A90" s="130">
        <f t="shared" si="20"/>
        <v>47818</v>
      </c>
      <c r="B90" s="131">
        <f t="shared" si="21"/>
        <v>77</v>
      </c>
      <c r="C90" s="132">
        <f t="shared" si="22"/>
        <v>5085908.0198574699</v>
      </c>
      <c r="D90" s="133">
        <f t="shared" si="23"/>
        <v>24581.888762644423</v>
      </c>
      <c r="E90" s="133">
        <f t="shared" si="24"/>
        <v>15771.185207409584</v>
      </c>
      <c r="F90" s="133">
        <f t="shared" si="15"/>
        <v>40353.073970054007</v>
      </c>
      <c r="G90" s="132">
        <f t="shared" si="16"/>
        <v>5070136.8346500602</v>
      </c>
      <c r="L90" s="204">
        <f t="shared" si="25"/>
        <v>47818</v>
      </c>
      <c r="M90" s="142">
        <v>77</v>
      </c>
      <c r="N90" s="152">
        <f t="shared" si="13"/>
        <v>656031.72076643864</v>
      </c>
      <c r="O90" s="205">
        <f t="shared" si="17"/>
        <v>3170.8199837044535</v>
      </c>
      <c r="P90" s="205">
        <f t="shared" si="18"/>
        <v>2631.2428904789317</v>
      </c>
      <c r="Q90" s="205">
        <f t="shared" si="19"/>
        <v>5802.0628741833852</v>
      </c>
      <c r="R90" s="152">
        <f t="shared" si="14"/>
        <v>653400.47787595971</v>
      </c>
      <c r="Z90" s="206"/>
      <c r="AA90" s="144"/>
      <c r="AB90" s="155"/>
      <c r="AC90" s="207"/>
      <c r="AD90" s="208"/>
      <c r="AE90" s="208"/>
      <c r="AF90" s="208"/>
    </row>
    <row r="91" spans="1:32" x14ac:dyDescent="0.25">
      <c r="A91" s="130">
        <f t="shared" si="20"/>
        <v>47849</v>
      </c>
      <c r="B91" s="131">
        <f t="shared" si="21"/>
        <v>78</v>
      </c>
      <c r="C91" s="132">
        <f t="shared" si="22"/>
        <v>5070136.8346500602</v>
      </c>
      <c r="D91" s="133">
        <f t="shared" si="23"/>
        <v>24505.661367475284</v>
      </c>
      <c r="E91" s="133">
        <f t="shared" si="24"/>
        <v>15847.412602578728</v>
      </c>
      <c r="F91" s="133">
        <f t="shared" si="15"/>
        <v>40353.073970054014</v>
      </c>
      <c r="G91" s="132">
        <f t="shared" si="16"/>
        <v>5054289.4220474819</v>
      </c>
      <c r="L91" s="204">
        <f t="shared" si="25"/>
        <v>47849</v>
      </c>
      <c r="M91" s="142">
        <v>78</v>
      </c>
      <c r="N91" s="152">
        <f t="shared" si="13"/>
        <v>653400.47787595971</v>
      </c>
      <c r="O91" s="205">
        <f t="shared" si="17"/>
        <v>3158.1023097338061</v>
      </c>
      <c r="P91" s="205">
        <f t="shared" si="18"/>
        <v>2643.96056444958</v>
      </c>
      <c r="Q91" s="205">
        <f t="shared" si="19"/>
        <v>5802.0628741833862</v>
      </c>
      <c r="R91" s="152">
        <f t="shared" si="14"/>
        <v>650756.51731151016</v>
      </c>
      <c r="Z91" s="206"/>
      <c r="AA91" s="144"/>
      <c r="AB91" s="155"/>
      <c r="AC91" s="207"/>
      <c r="AD91" s="208"/>
      <c r="AE91" s="208"/>
      <c r="AF91" s="208"/>
    </row>
    <row r="92" spans="1:32" x14ac:dyDescent="0.25">
      <c r="A92" s="130">
        <f t="shared" si="20"/>
        <v>47880</v>
      </c>
      <c r="B92" s="131">
        <f t="shared" si="21"/>
        <v>79</v>
      </c>
      <c r="C92" s="132">
        <f t="shared" si="22"/>
        <v>5054289.4220474819</v>
      </c>
      <c r="D92" s="133">
        <f t="shared" si="23"/>
        <v>24429.06553989615</v>
      </c>
      <c r="E92" s="133">
        <f t="shared" si="24"/>
        <v>15924.008430157863</v>
      </c>
      <c r="F92" s="133">
        <f t="shared" si="15"/>
        <v>40353.073970054014</v>
      </c>
      <c r="G92" s="132">
        <f t="shared" si="16"/>
        <v>5038365.4136173241</v>
      </c>
      <c r="L92" s="204">
        <f t="shared" si="25"/>
        <v>47880</v>
      </c>
      <c r="M92" s="142">
        <v>79</v>
      </c>
      <c r="N92" s="152">
        <f t="shared" si="13"/>
        <v>650756.51731151016</v>
      </c>
      <c r="O92" s="205">
        <f t="shared" si="17"/>
        <v>3145.323167005633</v>
      </c>
      <c r="P92" s="205">
        <f t="shared" si="18"/>
        <v>2656.7397071777532</v>
      </c>
      <c r="Q92" s="205">
        <f t="shared" si="19"/>
        <v>5802.0628741833862</v>
      </c>
      <c r="R92" s="152">
        <f t="shared" si="14"/>
        <v>648099.77760433243</v>
      </c>
      <c r="Z92" s="206"/>
      <c r="AA92" s="144"/>
      <c r="AB92" s="155"/>
      <c r="AC92" s="207"/>
      <c r="AD92" s="208"/>
      <c r="AE92" s="208"/>
      <c r="AF92" s="208"/>
    </row>
    <row r="93" spans="1:32" x14ac:dyDescent="0.25">
      <c r="A93" s="130">
        <f t="shared" si="20"/>
        <v>47908</v>
      </c>
      <c r="B93" s="131">
        <f t="shared" si="21"/>
        <v>80</v>
      </c>
      <c r="C93" s="132">
        <f t="shared" si="22"/>
        <v>5038365.4136173241</v>
      </c>
      <c r="D93" s="133">
        <f t="shared" si="23"/>
        <v>24352.099499150387</v>
      </c>
      <c r="E93" s="133">
        <f t="shared" si="24"/>
        <v>16000.974470903624</v>
      </c>
      <c r="F93" s="133">
        <f t="shared" si="15"/>
        <v>40353.073970054014</v>
      </c>
      <c r="G93" s="132">
        <f t="shared" si="16"/>
        <v>5022364.4391464209</v>
      </c>
      <c r="L93" s="204">
        <f t="shared" si="25"/>
        <v>47908</v>
      </c>
      <c r="M93" s="142">
        <v>80</v>
      </c>
      <c r="N93" s="152">
        <f t="shared" si="13"/>
        <v>648099.77760433243</v>
      </c>
      <c r="O93" s="205">
        <f t="shared" si="17"/>
        <v>3132.482258420941</v>
      </c>
      <c r="P93" s="205">
        <f t="shared" si="18"/>
        <v>2669.5806157624452</v>
      </c>
      <c r="Q93" s="205">
        <f t="shared" si="19"/>
        <v>5802.0628741833862</v>
      </c>
      <c r="R93" s="152">
        <f t="shared" si="14"/>
        <v>645430.19698857004</v>
      </c>
      <c r="Z93" s="206"/>
      <c r="AA93" s="144"/>
      <c r="AB93" s="155"/>
      <c r="AC93" s="207"/>
      <c r="AD93" s="208"/>
      <c r="AE93" s="208"/>
      <c r="AF93" s="208"/>
    </row>
    <row r="94" spans="1:32" x14ac:dyDescent="0.25">
      <c r="A94" s="130">
        <f t="shared" si="20"/>
        <v>47939</v>
      </c>
      <c r="B94" s="131">
        <f t="shared" si="21"/>
        <v>81</v>
      </c>
      <c r="C94" s="132">
        <f t="shared" si="22"/>
        <v>5022364.4391464209</v>
      </c>
      <c r="D94" s="133">
        <f t="shared" si="23"/>
        <v>24274.761455874355</v>
      </c>
      <c r="E94" s="133">
        <f t="shared" si="24"/>
        <v>16078.312514179657</v>
      </c>
      <c r="F94" s="133">
        <f t="shared" si="15"/>
        <v>40353.073970054014</v>
      </c>
      <c r="G94" s="132">
        <f t="shared" si="16"/>
        <v>5006286.1266322415</v>
      </c>
      <c r="L94" s="204">
        <f t="shared" si="25"/>
        <v>47939</v>
      </c>
      <c r="M94" s="142">
        <v>81</v>
      </c>
      <c r="N94" s="152">
        <f t="shared" si="13"/>
        <v>645430.19698857004</v>
      </c>
      <c r="O94" s="205">
        <f t="shared" si="17"/>
        <v>3119.5792854447554</v>
      </c>
      <c r="P94" s="205">
        <f t="shared" si="18"/>
        <v>2682.4835887386307</v>
      </c>
      <c r="Q94" s="205">
        <f t="shared" si="19"/>
        <v>5802.0628741833862</v>
      </c>
      <c r="R94" s="152">
        <f t="shared" si="14"/>
        <v>642747.71339983144</v>
      </c>
      <c r="Z94" s="206"/>
      <c r="AA94" s="144"/>
      <c r="AB94" s="155"/>
      <c r="AC94" s="207"/>
      <c r="AD94" s="208"/>
      <c r="AE94" s="208"/>
      <c r="AF94" s="208"/>
    </row>
    <row r="95" spans="1:32" x14ac:dyDescent="0.25">
      <c r="A95" s="130">
        <f t="shared" si="20"/>
        <v>47969</v>
      </c>
      <c r="B95" s="131">
        <f t="shared" si="21"/>
        <v>82</v>
      </c>
      <c r="C95" s="132">
        <f t="shared" si="22"/>
        <v>5006286.1266322415</v>
      </c>
      <c r="D95" s="133">
        <f t="shared" si="23"/>
        <v>24197.049612055816</v>
      </c>
      <c r="E95" s="133">
        <f t="shared" si="24"/>
        <v>16156.024357998192</v>
      </c>
      <c r="F95" s="133">
        <f t="shared" si="15"/>
        <v>40353.073970054007</v>
      </c>
      <c r="G95" s="132">
        <f t="shared" si="16"/>
        <v>4990130.1022742437</v>
      </c>
      <c r="L95" s="204">
        <f t="shared" si="25"/>
        <v>47969</v>
      </c>
      <c r="M95" s="142">
        <v>82</v>
      </c>
      <c r="N95" s="152">
        <f t="shared" si="13"/>
        <v>642747.71339983144</v>
      </c>
      <c r="O95" s="205">
        <f t="shared" si="17"/>
        <v>3106.6139480991856</v>
      </c>
      <c r="P95" s="205">
        <f t="shared" si="18"/>
        <v>2695.4489260842006</v>
      </c>
      <c r="Q95" s="205">
        <f t="shared" si="19"/>
        <v>5802.0628741833862</v>
      </c>
      <c r="R95" s="152">
        <f t="shared" si="14"/>
        <v>640052.26447374723</v>
      </c>
      <c r="Z95" s="206"/>
      <c r="AA95" s="144"/>
      <c r="AB95" s="155"/>
      <c r="AC95" s="207"/>
      <c r="AD95" s="208"/>
      <c r="AE95" s="208"/>
      <c r="AF95" s="208"/>
    </row>
    <row r="96" spans="1:32" x14ac:dyDescent="0.25">
      <c r="A96" s="130">
        <f t="shared" si="20"/>
        <v>48000</v>
      </c>
      <c r="B96" s="131">
        <f t="shared" si="21"/>
        <v>83</v>
      </c>
      <c r="C96" s="132">
        <f t="shared" si="22"/>
        <v>4990130.1022742437</v>
      </c>
      <c r="D96" s="133">
        <f t="shared" si="23"/>
        <v>24118.962160992156</v>
      </c>
      <c r="E96" s="133">
        <f t="shared" si="24"/>
        <v>16234.111809061851</v>
      </c>
      <c r="F96" s="133">
        <f t="shared" si="15"/>
        <v>40353.073970054007</v>
      </c>
      <c r="G96" s="132">
        <f t="shared" si="16"/>
        <v>4973895.9904651819</v>
      </c>
      <c r="L96" s="204">
        <f t="shared" si="25"/>
        <v>48000</v>
      </c>
      <c r="M96" s="142">
        <v>83</v>
      </c>
      <c r="N96" s="152">
        <f t="shared" si="13"/>
        <v>640052.26447374723</v>
      </c>
      <c r="O96" s="205">
        <f t="shared" si="17"/>
        <v>3093.585944956445</v>
      </c>
      <c r="P96" s="205">
        <f t="shared" si="18"/>
        <v>2708.4769292269407</v>
      </c>
      <c r="Q96" s="205">
        <f t="shared" si="19"/>
        <v>5802.0628741833862</v>
      </c>
      <c r="R96" s="152">
        <f t="shared" si="14"/>
        <v>637343.78754452034</v>
      </c>
      <c r="Z96" s="206"/>
      <c r="AA96" s="144"/>
      <c r="AB96" s="155"/>
      <c r="AC96" s="207"/>
      <c r="AD96" s="208"/>
      <c r="AE96" s="208"/>
      <c r="AF96" s="208"/>
    </row>
    <row r="97" spans="1:32" x14ac:dyDescent="0.25">
      <c r="A97" s="130">
        <f t="shared" si="20"/>
        <v>48030</v>
      </c>
      <c r="B97" s="131">
        <f t="shared" si="21"/>
        <v>84</v>
      </c>
      <c r="C97" s="132">
        <f t="shared" si="22"/>
        <v>4973895.9904651819</v>
      </c>
      <c r="D97" s="133">
        <f t="shared" si="23"/>
        <v>24040.497287248359</v>
      </c>
      <c r="E97" s="133">
        <f t="shared" si="24"/>
        <v>16312.576682805649</v>
      </c>
      <c r="F97" s="133">
        <f t="shared" si="15"/>
        <v>40353.073970054007</v>
      </c>
      <c r="G97" s="132">
        <f t="shared" si="16"/>
        <v>4957583.4137823759</v>
      </c>
      <c r="L97" s="204">
        <f t="shared" si="25"/>
        <v>48030</v>
      </c>
      <c r="M97" s="142">
        <v>84</v>
      </c>
      <c r="N97" s="152">
        <f t="shared" si="13"/>
        <v>637343.78754452034</v>
      </c>
      <c r="O97" s="205">
        <f t="shared" si="17"/>
        <v>3080.4949731318479</v>
      </c>
      <c r="P97" s="205">
        <f t="shared" si="18"/>
        <v>2721.5679010515382</v>
      </c>
      <c r="Q97" s="205">
        <f t="shared" si="19"/>
        <v>5802.0628741833862</v>
      </c>
      <c r="R97" s="152">
        <f t="shared" si="14"/>
        <v>634622.21964346885</v>
      </c>
      <c r="Z97" s="206"/>
      <c r="AA97" s="144"/>
      <c r="AB97" s="155"/>
      <c r="AC97" s="207"/>
      <c r="AD97" s="208"/>
      <c r="AE97" s="208"/>
      <c r="AF97" s="208"/>
    </row>
    <row r="98" spans="1:32" x14ac:dyDescent="0.25">
      <c r="A98" s="130">
        <f t="shared" si="20"/>
        <v>48061</v>
      </c>
      <c r="B98" s="131">
        <f t="shared" si="21"/>
        <v>85</v>
      </c>
      <c r="C98" s="132">
        <f t="shared" si="22"/>
        <v>4957583.4137823759</v>
      </c>
      <c r="D98" s="133">
        <f t="shared" si="23"/>
        <v>23961.653166614797</v>
      </c>
      <c r="E98" s="133">
        <f t="shared" si="24"/>
        <v>16391.42080343921</v>
      </c>
      <c r="F98" s="133">
        <f t="shared" si="15"/>
        <v>40353.073970054007</v>
      </c>
      <c r="G98" s="132">
        <f t="shared" si="16"/>
        <v>4941191.992978937</v>
      </c>
      <c r="L98" s="204">
        <f t="shared" si="25"/>
        <v>48061</v>
      </c>
      <c r="M98" s="142">
        <v>85</v>
      </c>
      <c r="N98" s="152">
        <f t="shared" si="13"/>
        <v>634622.21964346885</v>
      </c>
      <c r="O98" s="205">
        <f t="shared" si="17"/>
        <v>3067.3407282767653</v>
      </c>
      <c r="P98" s="205">
        <f t="shared" si="18"/>
        <v>2734.7221459066204</v>
      </c>
      <c r="Q98" s="205">
        <f t="shared" si="19"/>
        <v>5802.0628741833862</v>
      </c>
      <c r="R98" s="152">
        <f t="shared" si="14"/>
        <v>631887.4974975622</v>
      </c>
      <c r="Z98" s="206"/>
      <c r="AA98" s="144"/>
      <c r="AB98" s="155"/>
      <c r="AC98" s="207"/>
      <c r="AD98" s="208"/>
      <c r="AE98" s="208"/>
      <c r="AF98" s="208"/>
    </row>
    <row r="99" spans="1:32" x14ac:dyDescent="0.25">
      <c r="A99" s="130">
        <f t="shared" si="20"/>
        <v>48092</v>
      </c>
      <c r="B99" s="131">
        <f t="shared" si="21"/>
        <v>86</v>
      </c>
      <c r="C99" s="132">
        <f t="shared" si="22"/>
        <v>4941191.992978937</v>
      </c>
      <c r="D99" s="133">
        <f t="shared" si="23"/>
        <v>23882.427966064843</v>
      </c>
      <c r="E99" s="133">
        <f t="shared" si="24"/>
        <v>16470.646003989168</v>
      </c>
      <c r="F99" s="133">
        <f t="shared" si="15"/>
        <v>40353.073970054014</v>
      </c>
      <c r="G99" s="132">
        <f t="shared" si="16"/>
        <v>4924721.3469749475</v>
      </c>
      <c r="L99" s="204">
        <f t="shared" si="25"/>
        <v>48092</v>
      </c>
      <c r="M99" s="142">
        <v>86</v>
      </c>
      <c r="N99" s="152">
        <f t="shared" si="13"/>
        <v>631887.4974975622</v>
      </c>
      <c r="O99" s="205">
        <f t="shared" si="17"/>
        <v>3054.1229045715504</v>
      </c>
      <c r="P99" s="205">
        <f t="shared" si="18"/>
        <v>2747.9399696118357</v>
      </c>
      <c r="Q99" s="205">
        <f t="shared" si="19"/>
        <v>5802.0628741833862</v>
      </c>
      <c r="R99" s="152">
        <f t="shared" si="14"/>
        <v>629139.55752795038</v>
      </c>
      <c r="Z99" s="206"/>
      <c r="AA99" s="144"/>
      <c r="AB99" s="155"/>
      <c r="AC99" s="207"/>
      <c r="AD99" s="208"/>
      <c r="AE99" s="208"/>
      <c r="AF99" s="208"/>
    </row>
    <row r="100" spans="1:32" x14ac:dyDescent="0.25">
      <c r="A100" s="130">
        <f t="shared" si="20"/>
        <v>48122</v>
      </c>
      <c r="B100" s="131">
        <f t="shared" si="21"/>
        <v>87</v>
      </c>
      <c r="C100" s="132">
        <f t="shared" si="22"/>
        <v>4924721.3469749475</v>
      </c>
      <c r="D100" s="133">
        <f t="shared" si="23"/>
        <v>23802.819843712234</v>
      </c>
      <c r="E100" s="133">
        <f t="shared" si="24"/>
        <v>16550.254126341781</v>
      </c>
      <c r="F100" s="133">
        <f t="shared" si="15"/>
        <v>40353.073970054014</v>
      </c>
      <c r="G100" s="132">
        <f t="shared" si="16"/>
        <v>4908171.0928486055</v>
      </c>
      <c r="L100" s="204">
        <f t="shared" si="25"/>
        <v>48122</v>
      </c>
      <c r="M100" s="142">
        <v>87</v>
      </c>
      <c r="N100" s="152">
        <f t="shared" si="13"/>
        <v>629139.55752795038</v>
      </c>
      <c r="O100" s="205">
        <f t="shared" si="17"/>
        <v>3040.8411947184268</v>
      </c>
      <c r="P100" s="205">
        <f t="shared" si="18"/>
        <v>2761.2216794649589</v>
      </c>
      <c r="Q100" s="205">
        <f t="shared" si="19"/>
        <v>5802.0628741833862</v>
      </c>
      <c r="R100" s="152">
        <f t="shared" si="14"/>
        <v>626378.33584848547</v>
      </c>
      <c r="Z100" s="206"/>
      <c r="AA100" s="144"/>
      <c r="AB100" s="155"/>
      <c r="AC100" s="207"/>
      <c r="AD100" s="208"/>
      <c r="AE100" s="208"/>
      <c r="AF100" s="208"/>
    </row>
    <row r="101" spans="1:32" x14ac:dyDescent="0.25">
      <c r="A101" s="130">
        <f t="shared" si="20"/>
        <v>48153</v>
      </c>
      <c r="B101" s="131">
        <f t="shared" si="21"/>
        <v>88</v>
      </c>
      <c r="C101" s="132">
        <f t="shared" si="22"/>
        <v>4908171.0928486055</v>
      </c>
      <c r="D101" s="133">
        <f t="shared" si="23"/>
        <v>23722.826948768248</v>
      </c>
      <c r="E101" s="133">
        <f t="shared" si="24"/>
        <v>16630.247021285766</v>
      </c>
      <c r="F101" s="133">
        <f t="shared" si="15"/>
        <v>40353.073970054014</v>
      </c>
      <c r="G101" s="132">
        <f t="shared" si="16"/>
        <v>4891540.8458273197</v>
      </c>
      <c r="L101" s="204">
        <f t="shared" si="25"/>
        <v>48153</v>
      </c>
      <c r="M101" s="142">
        <v>88</v>
      </c>
      <c r="N101" s="152">
        <f t="shared" si="13"/>
        <v>626378.33584848547</v>
      </c>
      <c r="O101" s="205">
        <f t="shared" si="17"/>
        <v>3027.4952899343461</v>
      </c>
      <c r="P101" s="205">
        <f t="shared" si="18"/>
        <v>2774.56758424904</v>
      </c>
      <c r="Q101" s="205">
        <f t="shared" si="19"/>
        <v>5802.0628741833862</v>
      </c>
      <c r="R101" s="152">
        <f t="shared" si="14"/>
        <v>623603.76826423639</v>
      </c>
      <c r="Z101" s="206"/>
      <c r="AA101" s="144"/>
      <c r="AB101" s="155"/>
      <c r="AC101" s="207"/>
      <c r="AD101" s="208"/>
      <c r="AE101" s="208"/>
      <c r="AF101" s="208"/>
    </row>
    <row r="102" spans="1:32" x14ac:dyDescent="0.25">
      <c r="A102" s="130">
        <f t="shared" si="20"/>
        <v>48183</v>
      </c>
      <c r="B102" s="131">
        <f t="shared" si="21"/>
        <v>89</v>
      </c>
      <c r="C102" s="132">
        <f t="shared" si="22"/>
        <v>4891540.8458273197</v>
      </c>
      <c r="D102" s="133">
        <f t="shared" si="23"/>
        <v>23642.447421498695</v>
      </c>
      <c r="E102" s="133">
        <f t="shared" si="24"/>
        <v>16710.626548555316</v>
      </c>
      <c r="F102" s="133">
        <f t="shared" si="15"/>
        <v>40353.073970054014</v>
      </c>
      <c r="G102" s="132">
        <f t="shared" si="16"/>
        <v>4874830.219278764</v>
      </c>
      <c r="L102" s="204">
        <f t="shared" si="25"/>
        <v>48183</v>
      </c>
      <c r="M102" s="142">
        <v>89</v>
      </c>
      <c r="N102" s="152">
        <f t="shared" si="13"/>
        <v>623603.76826423639</v>
      </c>
      <c r="O102" s="205">
        <f t="shared" si="17"/>
        <v>3014.084879943809</v>
      </c>
      <c r="P102" s="205">
        <f t="shared" si="18"/>
        <v>2787.9779942395771</v>
      </c>
      <c r="Q102" s="205">
        <f t="shared" si="19"/>
        <v>5802.0628741833862</v>
      </c>
      <c r="R102" s="152">
        <f t="shared" si="14"/>
        <v>620815.79026999685</v>
      </c>
      <c r="Z102" s="206"/>
      <c r="AA102" s="144"/>
      <c r="AB102" s="155"/>
      <c r="AC102" s="207"/>
      <c r="AD102" s="208"/>
      <c r="AE102" s="208"/>
      <c r="AF102" s="208"/>
    </row>
    <row r="103" spans="1:32" x14ac:dyDescent="0.25">
      <c r="A103" s="130">
        <f t="shared" si="20"/>
        <v>48214</v>
      </c>
      <c r="B103" s="131">
        <f t="shared" si="21"/>
        <v>90</v>
      </c>
      <c r="C103" s="132">
        <f t="shared" si="22"/>
        <v>4874830.219278764</v>
      </c>
      <c r="D103" s="133">
        <f t="shared" si="23"/>
        <v>23561.679393180675</v>
      </c>
      <c r="E103" s="133">
        <f t="shared" si="24"/>
        <v>16791.394576873332</v>
      </c>
      <c r="F103" s="133">
        <f t="shared" si="15"/>
        <v>40353.073970054007</v>
      </c>
      <c r="G103" s="132">
        <f t="shared" si="16"/>
        <v>4858038.8247018903</v>
      </c>
      <c r="L103" s="204">
        <f t="shared" si="25"/>
        <v>48214</v>
      </c>
      <c r="M103" s="142">
        <v>90</v>
      </c>
      <c r="N103" s="152">
        <f t="shared" si="13"/>
        <v>620815.79026999685</v>
      </c>
      <c r="O103" s="205">
        <f t="shared" si="17"/>
        <v>3000.609652971651</v>
      </c>
      <c r="P103" s="205">
        <f t="shared" si="18"/>
        <v>2801.4532212117351</v>
      </c>
      <c r="Q103" s="205">
        <f t="shared" si="19"/>
        <v>5802.0628741833862</v>
      </c>
      <c r="R103" s="152">
        <f t="shared" si="14"/>
        <v>618014.33704878506</v>
      </c>
      <c r="Z103" s="206"/>
      <c r="AA103" s="144"/>
      <c r="AB103" s="155"/>
      <c r="AC103" s="207"/>
      <c r="AD103" s="208"/>
      <c r="AE103" s="208"/>
      <c r="AF103" s="208"/>
    </row>
    <row r="104" spans="1:32" x14ac:dyDescent="0.25">
      <c r="A104" s="130">
        <f t="shared" si="20"/>
        <v>48245</v>
      </c>
      <c r="B104" s="131">
        <f t="shared" si="21"/>
        <v>91</v>
      </c>
      <c r="C104" s="132">
        <f t="shared" si="22"/>
        <v>4858038.8247018903</v>
      </c>
      <c r="D104" s="133">
        <f t="shared" si="23"/>
        <v>23480.520986059124</v>
      </c>
      <c r="E104" s="133">
        <f t="shared" si="24"/>
        <v>16872.552983994887</v>
      </c>
      <c r="F104" s="133">
        <f t="shared" si="15"/>
        <v>40353.073970054014</v>
      </c>
      <c r="G104" s="132">
        <f t="shared" si="16"/>
        <v>4841166.2717178958</v>
      </c>
      <c r="L104" s="204">
        <f t="shared" si="25"/>
        <v>48245</v>
      </c>
      <c r="M104" s="142">
        <v>91</v>
      </c>
      <c r="N104" s="152">
        <f t="shared" si="13"/>
        <v>618014.33704878506</v>
      </c>
      <c r="O104" s="205">
        <f t="shared" si="17"/>
        <v>2987.0692957357946</v>
      </c>
      <c r="P104" s="205">
        <f t="shared" si="18"/>
        <v>2814.993578447592</v>
      </c>
      <c r="Q104" s="205">
        <f t="shared" si="19"/>
        <v>5802.0628741833862</v>
      </c>
      <c r="R104" s="152">
        <f t="shared" si="14"/>
        <v>615199.34347033745</v>
      </c>
      <c r="Z104" s="206"/>
      <c r="AA104" s="144"/>
      <c r="AB104" s="155"/>
      <c r="AC104" s="207"/>
      <c r="AD104" s="208"/>
      <c r="AE104" s="208"/>
      <c r="AF104" s="208"/>
    </row>
    <row r="105" spans="1:32" x14ac:dyDescent="0.25">
      <c r="A105" s="130">
        <f t="shared" si="20"/>
        <v>48274</v>
      </c>
      <c r="B105" s="131">
        <f t="shared" si="21"/>
        <v>92</v>
      </c>
      <c r="C105" s="132">
        <f t="shared" si="22"/>
        <v>4841166.2717178958</v>
      </c>
      <c r="D105" s="133">
        <f t="shared" si="23"/>
        <v>23398.970313303151</v>
      </c>
      <c r="E105" s="133">
        <f t="shared" si="24"/>
        <v>16954.10365675086</v>
      </c>
      <c r="F105" s="133">
        <f t="shared" si="15"/>
        <v>40353.073970054014</v>
      </c>
      <c r="G105" s="132">
        <f t="shared" si="16"/>
        <v>4824212.1680611446</v>
      </c>
      <c r="L105" s="204">
        <f t="shared" si="25"/>
        <v>48274</v>
      </c>
      <c r="M105" s="142">
        <v>92</v>
      </c>
      <c r="N105" s="152">
        <f t="shared" si="13"/>
        <v>615199.34347033745</v>
      </c>
      <c r="O105" s="205">
        <f t="shared" si="17"/>
        <v>2973.4634934399651</v>
      </c>
      <c r="P105" s="205">
        <f t="shared" si="18"/>
        <v>2828.5993807434215</v>
      </c>
      <c r="Q105" s="205">
        <f t="shared" si="19"/>
        <v>5802.0628741833862</v>
      </c>
      <c r="R105" s="152">
        <f t="shared" si="14"/>
        <v>612370.74408959399</v>
      </c>
      <c r="Z105" s="206"/>
      <c r="AA105" s="144"/>
      <c r="AB105" s="155"/>
      <c r="AC105" s="207"/>
      <c r="AD105" s="208"/>
      <c r="AE105" s="208"/>
      <c r="AF105" s="208"/>
    </row>
    <row r="106" spans="1:32" x14ac:dyDescent="0.25">
      <c r="A106" s="130">
        <f t="shared" si="20"/>
        <v>48305</v>
      </c>
      <c r="B106" s="131">
        <f t="shared" si="21"/>
        <v>93</v>
      </c>
      <c r="C106" s="132">
        <f t="shared" si="22"/>
        <v>4824212.1680611446</v>
      </c>
      <c r="D106" s="133">
        <f t="shared" si="23"/>
        <v>23317.02547896219</v>
      </c>
      <c r="E106" s="133">
        <f t="shared" si="24"/>
        <v>17036.048491091824</v>
      </c>
      <c r="F106" s="133">
        <f t="shared" si="15"/>
        <v>40353.073970054014</v>
      </c>
      <c r="G106" s="132">
        <f t="shared" si="16"/>
        <v>4807176.1195700532</v>
      </c>
      <c r="L106" s="204">
        <f t="shared" si="25"/>
        <v>48305</v>
      </c>
      <c r="M106" s="142">
        <v>93</v>
      </c>
      <c r="N106" s="152">
        <f t="shared" si="13"/>
        <v>612370.74408959399</v>
      </c>
      <c r="O106" s="205">
        <f t="shared" si="17"/>
        <v>2959.7919297663716</v>
      </c>
      <c r="P106" s="205">
        <f t="shared" si="18"/>
        <v>2842.270944417015</v>
      </c>
      <c r="Q106" s="205">
        <f t="shared" si="19"/>
        <v>5802.0628741833862</v>
      </c>
      <c r="R106" s="152">
        <f t="shared" si="14"/>
        <v>609528.47314517701</v>
      </c>
      <c r="Z106" s="206"/>
      <c r="AA106" s="144"/>
      <c r="AB106" s="155"/>
      <c r="AC106" s="207"/>
      <c r="AD106" s="208"/>
      <c r="AE106" s="208"/>
      <c r="AF106" s="208"/>
    </row>
    <row r="107" spans="1:32" x14ac:dyDescent="0.25">
      <c r="A107" s="130">
        <f t="shared" si="20"/>
        <v>48335</v>
      </c>
      <c r="B107" s="131">
        <f t="shared" si="21"/>
        <v>94</v>
      </c>
      <c r="C107" s="132">
        <f t="shared" si="22"/>
        <v>4807176.1195700532</v>
      </c>
      <c r="D107" s="133">
        <f t="shared" si="23"/>
        <v>23234.684577921911</v>
      </c>
      <c r="E107" s="133">
        <f t="shared" si="24"/>
        <v>17118.3893921321</v>
      </c>
      <c r="F107" s="133">
        <f t="shared" si="15"/>
        <v>40353.073970054014</v>
      </c>
      <c r="G107" s="132">
        <f t="shared" si="16"/>
        <v>4790057.7301779212</v>
      </c>
      <c r="L107" s="204">
        <f t="shared" si="25"/>
        <v>48335</v>
      </c>
      <c r="M107" s="142">
        <v>94</v>
      </c>
      <c r="N107" s="152">
        <f t="shared" si="13"/>
        <v>609528.47314517701</v>
      </c>
      <c r="O107" s="205">
        <f t="shared" si="17"/>
        <v>2946.0542868683556</v>
      </c>
      <c r="P107" s="205">
        <f t="shared" si="18"/>
        <v>2856.0085873150301</v>
      </c>
      <c r="Q107" s="205">
        <f t="shared" si="19"/>
        <v>5802.0628741833862</v>
      </c>
      <c r="R107" s="152">
        <f t="shared" si="14"/>
        <v>606672.46455786203</v>
      </c>
      <c r="Z107" s="206"/>
      <c r="AA107" s="144"/>
      <c r="AB107" s="155"/>
      <c r="AC107" s="207"/>
      <c r="AD107" s="208"/>
      <c r="AE107" s="208"/>
      <c r="AF107" s="208"/>
    </row>
    <row r="108" spans="1:32" x14ac:dyDescent="0.25">
      <c r="A108" s="130">
        <f t="shared" si="20"/>
        <v>48366</v>
      </c>
      <c r="B108" s="131">
        <f t="shared" si="21"/>
        <v>95</v>
      </c>
      <c r="C108" s="132">
        <f t="shared" si="22"/>
        <v>4790057.7301779212</v>
      </c>
      <c r="D108" s="133">
        <f t="shared" si="23"/>
        <v>23151.94569585994</v>
      </c>
      <c r="E108" s="133">
        <f t="shared" si="24"/>
        <v>17201.12827419407</v>
      </c>
      <c r="F108" s="133">
        <f t="shared" si="15"/>
        <v>40353.073970054014</v>
      </c>
      <c r="G108" s="132">
        <f t="shared" si="16"/>
        <v>4772856.6019037273</v>
      </c>
      <c r="L108" s="204">
        <f t="shared" si="25"/>
        <v>48366</v>
      </c>
      <c r="M108" s="142">
        <v>95</v>
      </c>
      <c r="N108" s="152">
        <f t="shared" si="13"/>
        <v>606672.46455786203</v>
      </c>
      <c r="O108" s="205">
        <f t="shared" si="17"/>
        <v>2932.250245363</v>
      </c>
      <c r="P108" s="205">
        <f t="shared" si="18"/>
        <v>2869.8126288203866</v>
      </c>
      <c r="Q108" s="205">
        <f t="shared" si="19"/>
        <v>5802.0628741833862</v>
      </c>
      <c r="R108" s="152">
        <f t="shared" si="14"/>
        <v>603802.6519290416</v>
      </c>
      <c r="Z108" s="206"/>
      <c r="AA108" s="144"/>
      <c r="AB108" s="155"/>
      <c r="AC108" s="207"/>
      <c r="AD108" s="208"/>
      <c r="AE108" s="208"/>
      <c r="AF108" s="208"/>
    </row>
    <row r="109" spans="1:32" x14ac:dyDescent="0.25">
      <c r="A109" s="130">
        <f t="shared" si="20"/>
        <v>48396</v>
      </c>
      <c r="B109" s="131">
        <f t="shared" si="21"/>
        <v>96</v>
      </c>
      <c r="C109" s="132">
        <f t="shared" si="22"/>
        <v>4772856.6019037273</v>
      </c>
      <c r="D109" s="133">
        <f t="shared" si="23"/>
        <v>23068.806909201332</v>
      </c>
      <c r="E109" s="133">
        <f t="shared" si="24"/>
        <v>17284.267060852679</v>
      </c>
      <c r="F109" s="133">
        <f t="shared" si="15"/>
        <v>40353.073970054014</v>
      </c>
      <c r="G109" s="132">
        <f t="shared" si="16"/>
        <v>4755572.3348428747</v>
      </c>
      <c r="L109" s="204">
        <f t="shared" si="25"/>
        <v>48396</v>
      </c>
      <c r="M109" s="142">
        <v>96</v>
      </c>
      <c r="N109" s="152">
        <f t="shared" si="13"/>
        <v>603802.6519290416</v>
      </c>
      <c r="O109" s="205">
        <f t="shared" si="17"/>
        <v>2918.3794843237006</v>
      </c>
      <c r="P109" s="205">
        <f t="shared" si="18"/>
        <v>2883.6833898596851</v>
      </c>
      <c r="Q109" s="205">
        <f t="shared" si="19"/>
        <v>5802.0628741833862</v>
      </c>
      <c r="R109" s="152">
        <f t="shared" si="14"/>
        <v>600918.96853918186</v>
      </c>
      <c r="Z109" s="206"/>
      <c r="AA109" s="144"/>
      <c r="AB109" s="155"/>
      <c r="AC109" s="207"/>
      <c r="AD109" s="208"/>
      <c r="AE109" s="208"/>
      <c r="AF109" s="208"/>
    </row>
    <row r="110" spans="1:32" x14ac:dyDescent="0.25">
      <c r="A110" s="130">
        <f t="shared" si="20"/>
        <v>48427</v>
      </c>
      <c r="B110" s="131">
        <f t="shared" si="21"/>
        <v>97</v>
      </c>
      <c r="C110" s="132">
        <f t="shared" si="22"/>
        <v>4755572.3348428747</v>
      </c>
      <c r="D110" s="133">
        <f t="shared" si="23"/>
        <v>22985.266285073882</v>
      </c>
      <c r="E110" s="133">
        <f t="shared" si="24"/>
        <v>17367.807684980133</v>
      </c>
      <c r="F110" s="133">
        <f t="shared" si="15"/>
        <v>40353.073970054014</v>
      </c>
      <c r="G110" s="132">
        <f t="shared" si="16"/>
        <v>4738204.5271578943</v>
      </c>
      <c r="L110" s="204">
        <f t="shared" si="25"/>
        <v>48427</v>
      </c>
      <c r="M110" s="142">
        <v>97</v>
      </c>
      <c r="N110" s="152">
        <f t="shared" si="13"/>
        <v>600918.96853918186</v>
      </c>
      <c r="O110" s="205">
        <f t="shared" si="17"/>
        <v>2904.4416812727127</v>
      </c>
      <c r="P110" s="205">
        <f t="shared" si="18"/>
        <v>2897.6211929106735</v>
      </c>
      <c r="Q110" s="205">
        <f t="shared" si="19"/>
        <v>5802.0628741833862</v>
      </c>
      <c r="R110" s="152">
        <f t="shared" si="14"/>
        <v>598021.34734627116</v>
      </c>
      <c r="Z110" s="206"/>
      <c r="AA110" s="144"/>
      <c r="AB110" s="155"/>
      <c r="AC110" s="207"/>
      <c r="AD110" s="208"/>
      <c r="AE110" s="208"/>
      <c r="AF110" s="208"/>
    </row>
    <row r="111" spans="1:32" x14ac:dyDescent="0.25">
      <c r="A111" s="130">
        <f t="shared" si="20"/>
        <v>48458</v>
      </c>
      <c r="B111" s="131">
        <f t="shared" si="21"/>
        <v>98</v>
      </c>
      <c r="C111" s="132">
        <f t="shared" si="22"/>
        <v>4738204.5271578943</v>
      </c>
      <c r="D111" s="133">
        <f t="shared" si="23"/>
        <v>22901.321881263142</v>
      </c>
      <c r="E111" s="133">
        <f t="shared" si="24"/>
        <v>17451.752088790869</v>
      </c>
      <c r="F111" s="133">
        <f t="shared" si="15"/>
        <v>40353.073970054014</v>
      </c>
      <c r="G111" s="132">
        <f t="shared" si="16"/>
        <v>4720752.7750691036</v>
      </c>
      <c r="L111" s="204">
        <f t="shared" si="25"/>
        <v>48458</v>
      </c>
      <c r="M111" s="142">
        <v>98</v>
      </c>
      <c r="N111" s="152">
        <f t="shared" si="13"/>
        <v>598021.34734627116</v>
      </c>
      <c r="O111" s="205">
        <f t="shared" si="17"/>
        <v>2890.4365121736441</v>
      </c>
      <c r="P111" s="205">
        <f t="shared" si="18"/>
        <v>2911.626362009742</v>
      </c>
      <c r="Q111" s="205">
        <f t="shared" si="19"/>
        <v>5802.0628741833862</v>
      </c>
      <c r="R111" s="152">
        <f t="shared" si="14"/>
        <v>595109.72098426137</v>
      </c>
      <c r="Z111" s="206"/>
      <c r="AA111" s="144"/>
      <c r="AB111" s="155"/>
      <c r="AC111" s="207"/>
      <c r="AD111" s="208"/>
      <c r="AE111" s="208"/>
      <c r="AF111" s="208"/>
    </row>
    <row r="112" spans="1:32" x14ac:dyDescent="0.25">
      <c r="A112" s="130">
        <f t="shared" si="20"/>
        <v>48488</v>
      </c>
      <c r="B112" s="131">
        <f t="shared" si="21"/>
        <v>99</v>
      </c>
      <c r="C112" s="132">
        <f t="shared" si="22"/>
        <v>4720752.7750691036</v>
      </c>
      <c r="D112" s="133">
        <f t="shared" si="23"/>
        <v>22816.971746167321</v>
      </c>
      <c r="E112" s="133">
        <f t="shared" si="24"/>
        <v>17536.10222388669</v>
      </c>
      <c r="F112" s="133">
        <f t="shared" si="15"/>
        <v>40353.073970054014</v>
      </c>
      <c r="G112" s="132">
        <f t="shared" si="16"/>
        <v>4703216.6728452165</v>
      </c>
      <c r="L112" s="204">
        <f t="shared" si="25"/>
        <v>48488</v>
      </c>
      <c r="M112" s="142">
        <v>99</v>
      </c>
      <c r="N112" s="152">
        <f t="shared" si="13"/>
        <v>595109.72098426137</v>
      </c>
      <c r="O112" s="205">
        <f t="shared" si="17"/>
        <v>2876.3636514239306</v>
      </c>
      <c r="P112" s="205">
        <f t="shared" si="18"/>
        <v>2925.6992227594556</v>
      </c>
      <c r="Q112" s="205">
        <f t="shared" si="19"/>
        <v>5802.0628741833862</v>
      </c>
      <c r="R112" s="152">
        <f t="shared" si="14"/>
        <v>592184.02176150191</v>
      </c>
      <c r="Z112" s="206"/>
      <c r="AA112" s="144"/>
      <c r="AB112" s="155"/>
      <c r="AC112" s="207"/>
      <c r="AD112" s="208"/>
      <c r="AE112" s="208"/>
      <c r="AF112" s="208"/>
    </row>
    <row r="113" spans="1:32" x14ac:dyDescent="0.25">
      <c r="A113" s="130">
        <f t="shared" si="20"/>
        <v>48519</v>
      </c>
      <c r="B113" s="131">
        <f t="shared" si="21"/>
        <v>100</v>
      </c>
      <c r="C113" s="132">
        <f t="shared" si="22"/>
        <v>4703216.6728452165</v>
      </c>
      <c r="D113" s="133">
        <f t="shared" si="23"/>
        <v>22732.213918751866</v>
      </c>
      <c r="E113" s="133">
        <f t="shared" si="24"/>
        <v>17620.860051302141</v>
      </c>
      <c r="F113" s="133">
        <f t="shared" si="15"/>
        <v>40353.073970054007</v>
      </c>
      <c r="G113" s="132">
        <f t="shared" si="16"/>
        <v>4685595.8127939142</v>
      </c>
      <c r="L113" s="204">
        <f t="shared" si="25"/>
        <v>48519</v>
      </c>
      <c r="M113" s="142">
        <v>100</v>
      </c>
      <c r="N113" s="152">
        <f t="shared" si="13"/>
        <v>592184.02176150191</v>
      </c>
      <c r="O113" s="205">
        <f t="shared" si="17"/>
        <v>2862.22277184726</v>
      </c>
      <c r="P113" s="205">
        <f t="shared" si="18"/>
        <v>2939.8401023361262</v>
      </c>
      <c r="Q113" s="205">
        <f t="shared" si="19"/>
        <v>5802.0628741833862</v>
      </c>
      <c r="R113" s="152">
        <f t="shared" si="14"/>
        <v>589244.18165916577</v>
      </c>
      <c r="Z113" s="206"/>
      <c r="AA113" s="144"/>
      <c r="AB113" s="155"/>
      <c r="AC113" s="207"/>
      <c r="AD113" s="208"/>
      <c r="AE113" s="208"/>
      <c r="AF113" s="208"/>
    </row>
    <row r="114" spans="1:32" x14ac:dyDescent="0.25">
      <c r="A114" s="130">
        <f t="shared" si="20"/>
        <v>48549</v>
      </c>
      <c r="B114" s="131">
        <f t="shared" si="21"/>
        <v>101</v>
      </c>
      <c r="C114" s="132">
        <f t="shared" si="22"/>
        <v>4685595.8127939142</v>
      </c>
      <c r="D114" s="133">
        <f t="shared" si="23"/>
        <v>22647.046428503905</v>
      </c>
      <c r="E114" s="133">
        <f t="shared" si="24"/>
        <v>17706.027541550102</v>
      </c>
      <c r="F114" s="133">
        <f t="shared" si="15"/>
        <v>40353.073970054007</v>
      </c>
      <c r="G114" s="132">
        <f t="shared" si="16"/>
        <v>4667889.7852523644</v>
      </c>
      <c r="L114" s="204">
        <f t="shared" si="25"/>
        <v>48549</v>
      </c>
      <c r="M114" s="142">
        <v>101</v>
      </c>
      <c r="N114" s="152">
        <f t="shared" si="13"/>
        <v>589244.18165916577</v>
      </c>
      <c r="O114" s="205">
        <f t="shared" si="17"/>
        <v>2848.0135446859686</v>
      </c>
      <c r="P114" s="205">
        <f t="shared" si="18"/>
        <v>2954.0493294974176</v>
      </c>
      <c r="Q114" s="205">
        <f t="shared" si="19"/>
        <v>5802.0628741833862</v>
      </c>
      <c r="R114" s="152">
        <f t="shared" si="14"/>
        <v>586290.13232966838</v>
      </c>
      <c r="Z114" s="206"/>
      <c r="AA114" s="144"/>
      <c r="AB114" s="155"/>
      <c r="AC114" s="207"/>
      <c r="AD114" s="208"/>
      <c r="AE114" s="208"/>
      <c r="AF114" s="208"/>
    </row>
    <row r="115" spans="1:32" x14ac:dyDescent="0.25">
      <c r="A115" s="130">
        <f t="shared" si="20"/>
        <v>48580</v>
      </c>
      <c r="B115" s="131">
        <f t="shared" si="21"/>
        <v>102</v>
      </c>
      <c r="C115" s="132">
        <f t="shared" si="22"/>
        <v>4667889.7852523644</v>
      </c>
      <c r="D115" s="133">
        <f t="shared" si="23"/>
        <v>22561.467295386414</v>
      </c>
      <c r="E115" s="133">
        <f t="shared" si="24"/>
        <v>17791.606674667597</v>
      </c>
      <c r="F115" s="133">
        <f t="shared" si="15"/>
        <v>40353.073970054014</v>
      </c>
      <c r="G115" s="132">
        <f t="shared" si="16"/>
        <v>4650098.1785776969</v>
      </c>
      <c r="L115" s="204">
        <f t="shared" si="25"/>
        <v>48580</v>
      </c>
      <c r="M115" s="142">
        <v>102</v>
      </c>
      <c r="N115" s="152">
        <f t="shared" si="13"/>
        <v>586290.13232966838</v>
      </c>
      <c r="O115" s="205">
        <f t="shared" si="17"/>
        <v>2833.735639593398</v>
      </c>
      <c r="P115" s="205">
        <f t="shared" si="18"/>
        <v>2968.3272345899886</v>
      </c>
      <c r="Q115" s="205">
        <f t="shared" si="19"/>
        <v>5802.0628741833862</v>
      </c>
      <c r="R115" s="152">
        <f t="shared" si="14"/>
        <v>583321.80509507842</v>
      </c>
      <c r="Z115" s="206"/>
      <c r="AA115" s="144"/>
      <c r="AB115" s="155"/>
      <c r="AC115" s="207"/>
      <c r="AD115" s="208"/>
      <c r="AE115" s="208"/>
      <c r="AF115" s="208"/>
    </row>
    <row r="116" spans="1:32" x14ac:dyDescent="0.25">
      <c r="A116" s="130">
        <f t="shared" si="20"/>
        <v>48611</v>
      </c>
      <c r="B116" s="131">
        <f t="shared" si="21"/>
        <v>103</v>
      </c>
      <c r="C116" s="132">
        <f t="shared" si="22"/>
        <v>4650098.1785776969</v>
      </c>
      <c r="D116" s="133">
        <f t="shared" si="23"/>
        <v>22475.474529792184</v>
      </c>
      <c r="E116" s="133">
        <f t="shared" si="24"/>
        <v>17877.599440261823</v>
      </c>
      <c r="F116" s="133">
        <f t="shared" si="15"/>
        <v>40353.073970054007</v>
      </c>
      <c r="G116" s="132">
        <f t="shared" si="16"/>
        <v>4632220.5791374352</v>
      </c>
      <c r="L116" s="204">
        <f t="shared" si="25"/>
        <v>48611</v>
      </c>
      <c r="M116" s="142">
        <v>103</v>
      </c>
      <c r="N116" s="152">
        <f t="shared" si="13"/>
        <v>583321.80509507842</v>
      </c>
      <c r="O116" s="205">
        <f t="shared" si="17"/>
        <v>2819.3887246262125</v>
      </c>
      <c r="P116" s="205">
        <f t="shared" si="18"/>
        <v>2982.6741495571737</v>
      </c>
      <c r="Q116" s="205">
        <f t="shared" si="19"/>
        <v>5802.0628741833862</v>
      </c>
      <c r="R116" s="152">
        <f t="shared" si="14"/>
        <v>580339.13094552129</v>
      </c>
      <c r="Z116" s="206"/>
      <c r="AA116" s="144"/>
      <c r="AB116" s="155"/>
      <c r="AC116" s="207"/>
      <c r="AD116" s="208"/>
      <c r="AE116" s="208"/>
      <c r="AF116" s="208"/>
    </row>
    <row r="117" spans="1:32" x14ac:dyDescent="0.25">
      <c r="A117" s="130">
        <f t="shared" si="20"/>
        <v>48639</v>
      </c>
      <c r="B117" s="131">
        <f t="shared" si="21"/>
        <v>104</v>
      </c>
      <c r="C117" s="132">
        <f t="shared" si="22"/>
        <v>4632220.5791374352</v>
      </c>
      <c r="D117" s="133">
        <f t="shared" si="23"/>
        <v>22389.066132497592</v>
      </c>
      <c r="E117" s="133">
        <f t="shared" si="24"/>
        <v>17964.007837556423</v>
      </c>
      <c r="F117" s="133">
        <f t="shared" si="15"/>
        <v>40353.073970054014</v>
      </c>
      <c r="G117" s="132">
        <f t="shared" si="16"/>
        <v>4614256.5712998789</v>
      </c>
      <c r="L117" s="204">
        <f t="shared" si="25"/>
        <v>48639</v>
      </c>
      <c r="M117" s="142">
        <v>104</v>
      </c>
      <c r="N117" s="152">
        <f t="shared" si="13"/>
        <v>580339.13094552129</v>
      </c>
      <c r="O117" s="205">
        <f t="shared" si="17"/>
        <v>2804.9724662366871</v>
      </c>
      <c r="P117" s="205">
        <f t="shared" si="18"/>
        <v>2997.0904079466995</v>
      </c>
      <c r="Q117" s="205">
        <f t="shared" si="19"/>
        <v>5802.0628741833862</v>
      </c>
      <c r="R117" s="152">
        <f t="shared" si="14"/>
        <v>577342.04053757456</v>
      </c>
      <c r="Z117" s="206"/>
      <c r="AA117" s="144"/>
      <c r="AB117" s="155"/>
      <c r="AC117" s="207"/>
      <c r="AD117" s="208"/>
      <c r="AE117" s="208"/>
      <c r="AF117" s="208"/>
    </row>
    <row r="118" spans="1:32" x14ac:dyDescent="0.25">
      <c r="A118" s="130">
        <f t="shared" si="20"/>
        <v>48670</v>
      </c>
      <c r="B118" s="131">
        <f t="shared" si="21"/>
        <v>105</v>
      </c>
      <c r="C118" s="132">
        <f t="shared" si="22"/>
        <v>4614256.5712998789</v>
      </c>
      <c r="D118" s="133">
        <f t="shared" si="23"/>
        <v>22302.240094616063</v>
      </c>
      <c r="E118" s="133">
        <f t="shared" si="24"/>
        <v>18050.833875437944</v>
      </c>
      <c r="F118" s="133">
        <f t="shared" si="15"/>
        <v>40353.073970054007</v>
      </c>
      <c r="G118" s="132">
        <f t="shared" si="16"/>
        <v>4596205.7374244407</v>
      </c>
      <c r="L118" s="204">
        <f t="shared" si="25"/>
        <v>48670</v>
      </c>
      <c r="M118" s="142">
        <v>105</v>
      </c>
      <c r="N118" s="152">
        <f t="shared" si="13"/>
        <v>577342.04053757456</v>
      </c>
      <c r="O118" s="205">
        <f t="shared" si="17"/>
        <v>2790.4865292649442</v>
      </c>
      <c r="P118" s="205">
        <f t="shared" si="18"/>
        <v>3011.5763449184415</v>
      </c>
      <c r="Q118" s="205">
        <f t="shared" si="19"/>
        <v>5802.0628741833862</v>
      </c>
      <c r="R118" s="152">
        <f t="shared" si="14"/>
        <v>574330.4641926561</v>
      </c>
      <c r="Z118" s="206"/>
      <c r="AA118" s="144"/>
      <c r="AB118" s="155"/>
      <c r="AC118" s="207"/>
      <c r="AD118" s="208"/>
      <c r="AE118" s="208"/>
      <c r="AF118" s="208"/>
    </row>
    <row r="119" spans="1:32" x14ac:dyDescent="0.25">
      <c r="A119" s="130">
        <f t="shared" si="20"/>
        <v>48700</v>
      </c>
      <c r="B119" s="131">
        <f t="shared" si="21"/>
        <v>106</v>
      </c>
      <c r="C119" s="132">
        <f t="shared" si="22"/>
        <v>4596205.7374244407</v>
      </c>
      <c r="D119" s="133">
        <f t="shared" si="23"/>
        <v>22214.994397551451</v>
      </c>
      <c r="E119" s="133">
        <f t="shared" si="24"/>
        <v>18138.07957250256</v>
      </c>
      <c r="F119" s="133">
        <f t="shared" si="15"/>
        <v>40353.073970054014</v>
      </c>
      <c r="G119" s="132">
        <f t="shared" si="16"/>
        <v>4578067.6578519382</v>
      </c>
      <c r="L119" s="204">
        <f t="shared" si="25"/>
        <v>48700</v>
      </c>
      <c r="M119" s="142">
        <v>106</v>
      </c>
      <c r="N119" s="152">
        <f t="shared" si="13"/>
        <v>574330.4641926561</v>
      </c>
      <c r="O119" s="205">
        <f t="shared" si="17"/>
        <v>2775.9305769311718</v>
      </c>
      <c r="P119" s="205">
        <f t="shared" si="18"/>
        <v>3026.1322972522148</v>
      </c>
      <c r="Q119" s="205">
        <f t="shared" si="19"/>
        <v>5802.0628741833862</v>
      </c>
      <c r="R119" s="152">
        <f t="shared" si="14"/>
        <v>571304.33189540391</v>
      </c>
      <c r="Z119" s="206"/>
      <c r="AA119" s="144"/>
      <c r="AB119" s="155"/>
      <c r="AC119" s="207"/>
      <c r="AD119" s="208"/>
      <c r="AE119" s="208"/>
      <c r="AF119" s="208"/>
    </row>
    <row r="120" spans="1:32" x14ac:dyDescent="0.25">
      <c r="A120" s="130">
        <f t="shared" si="20"/>
        <v>48731</v>
      </c>
      <c r="B120" s="131">
        <f t="shared" si="21"/>
        <v>107</v>
      </c>
      <c r="C120" s="132">
        <f t="shared" si="22"/>
        <v>4578067.6578519382</v>
      </c>
      <c r="D120" s="133">
        <f t="shared" si="23"/>
        <v>22127.327012951017</v>
      </c>
      <c r="E120" s="133">
        <f t="shared" si="24"/>
        <v>18225.746957102991</v>
      </c>
      <c r="F120" s="133">
        <f t="shared" si="15"/>
        <v>40353.073970054007</v>
      </c>
      <c r="G120" s="132">
        <f t="shared" si="16"/>
        <v>4559841.9108948354</v>
      </c>
      <c r="L120" s="204">
        <f t="shared" si="25"/>
        <v>48731</v>
      </c>
      <c r="M120" s="142">
        <v>107</v>
      </c>
      <c r="N120" s="152">
        <f t="shared" si="13"/>
        <v>571304.33189540391</v>
      </c>
      <c r="O120" s="205">
        <f t="shared" si="17"/>
        <v>2761.3042708277853</v>
      </c>
      <c r="P120" s="205">
        <f t="shared" si="18"/>
        <v>3040.7586033556004</v>
      </c>
      <c r="Q120" s="205">
        <f t="shared" si="19"/>
        <v>5802.0628741833862</v>
      </c>
      <c r="R120" s="152">
        <f t="shared" si="14"/>
        <v>568263.5732920483</v>
      </c>
      <c r="Z120" s="206"/>
      <c r="AA120" s="144"/>
      <c r="AB120" s="155"/>
      <c r="AC120" s="207"/>
      <c r="AD120" s="208"/>
      <c r="AE120" s="208"/>
      <c r="AF120" s="208"/>
    </row>
    <row r="121" spans="1:32" x14ac:dyDescent="0.25">
      <c r="A121" s="130">
        <f t="shared" si="20"/>
        <v>48761</v>
      </c>
      <c r="B121" s="131">
        <f t="shared" si="21"/>
        <v>108</v>
      </c>
      <c r="C121" s="132">
        <f t="shared" si="22"/>
        <v>4559841.9108948354</v>
      </c>
      <c r="D121" s="133">
        <f t="shared" si="23"/>
        <v>22039.235902658354</v>
      </c>
      <c r="E121" s="133">
        <f t="shared" si="24"/>
        <v>18313.838067395656</v>
      </c>
      <c r="F121" s="133">
        <f t="shared" si="15"/>
        <v>40353.073970054014</v>
      </c>
      <c r="G121" s="132">
        <f t="shared" si="16"/>
        <v>4541528.0728274398</v>
      </c>
      <c r="L121" s="204">
        <f t="shared" si="25"/>
        <v>48761</v>
      </c>
      <c r="M121" s="142">
        <v>108</v>
      </c>
      <c r="N121" s="152">
        <f t="shared" si="13"/>
        <v>568263.5732920483</v>
      </c>
      <c r="O121" s="205">
        <f t="shared" si="17"/>
        <v>2746.607270911567</v>
      </c>
      <c r="P121" s="205">
        <f t="shared" si="18"/>
        <v>3055.4556032718192</v>
      </c>
      <c r="Q121" s="205">
        <f t="shared" si="19"/>
        <v>5802.0628741833862</v>
      </c>
      <c r="R121" s="152">
        <f t="shared" si="14"/>
        <v>565208.11768877646</v>
      </c>
      <c r="Z121" s="206"/>
      <c r="AA121" s="144"/>
      <c r="AB121" s="155"/>
      <c r="AC121" s="207"/>
      <c r="AD121" s="208"/>
      <c r="AE121" s="208"/>
      <c r="AF121" s="208"/>
    </row>
    <row r="122" spans="1:32" x14ac:dyDescent="0.25">
      <c r="A122" s="130">
        <f t="shared" si="20"/>
        <v>48792</v>
      </c>
      <c r="B122" s="131">
        <f t="shared" si="21"/>
        <v>109</v>
      </c>
      <c r="C122" s="132">
        <f t="shared" si="22"/>
        <v>4541528.0728274398</v>
      </c>
      <c r="D122" s="133">
        <f t="shared" si="23"/>
        <v>21950.719018665943</v>
      </c>
      <c r="E122" s="133">
        <f t="shared" si="24"/>
        <v>18402.354951388064</v>
      </c>
      <c r="F122" s="133">
        <f t="shared" si="15"/>
        <v>40353.073970054007</v>
      </c>
      <c r="G122" s="132">
        <f t="shared" si="16"/>
        <v>4523125.7178760516</v>
      </c>
      <c r="L122" s="204">
        <f t="shared" si="25"/>
        <v>48792</v>
      </c>
      <c r="M122" s="142">
        <v>109</v>
      </c>
      <c r="N122" s="152">
        <f t="shared" si="13"/>
        <v>565208.11768877646</v>
      </c>
      <c r="O122" s="205">
        <f t="shared" si="17"/>
        <v>2731.8392354957532</v>
      </c>
      <c r="P122" s="205">
        <f t="shared" si="18"/>
        <v>3070.2236386876325</v>
      </c>
      <c r="Q122" s="205">
        <f t="shared" si="19"/>
        <v>5802.0628741833862</v>
      </c>
      <c r="R122" s="152">
        <f t="shared" si="14"/>
        <v>562137.89405008883</v>
      </c>
      <c r="Z122" s="206"/>
      <c r="AA122" s="144"/>
      <c r="AB122" s="155"/>
      <c r="AC122" s="207"/>
      <c r="AD122" s="208"/>
      <c r="AE122" s="208"/>
      <c r="AF122" s="208"/>
    </row>
    <row r="123" spans="1:32" x14ac:dyDescent="0.25">
      <c r="A123" s="130">
        <f t="shared" si="20"/>
        <v>48823</v>
      </c>
      <c r="B123" s="131">
        <f t="shared" si="21"/>
        <v>110</v>
      </c>
      <c r="C123" s="132">
        <f t="shared" si="22"/>
        <v>4523125.7178760516</v>
      </c>
      <c r="D123" s="133">
        <f t="shared" si="23"/>
        <v>21861.774303067567</v>
      </c>
      <c r="E123" s="133">
        <f t="shared" si="24"/>
        <v>18491.299666986441</v>
      </c>
      <c r="F123" s="133">
        <f t="shared" si="15"/>
        <v>40353.073970054007</v>
      </c>
      <c r="G123" s="132">
        <f t="shared" si="16"/>
        <v>4504634.4182090648</v>
      </c>
      <c r="L123" s="204">
        <f t="shared" si="25"/>
        <v>48823</v>
      </c>
      <c r="M123" s="142">
        <v>110</v>
      </c>
      <c r="N123" s="152">
        <f t="shared" si="13"/>
        <v>562137.89405008883</v>
      </c>
      <c r="O123" s="205">
        <f t="shared" si="17"/>
        <v>2716.999821242096</v>
      </c>
      <c r="P123" s="205">
        <f t="shared" si="18"/>
        <v>3085.0630529412892</v>
      </c>
      <c r="Q123" s="205">
        <f t="shared" si="19"/>
        <v>5802.0628741833852</v>
      </c>
      <c r="R123" s="152">
        <f t="shared" si="14"/>
        <v>559052.83099714748</v>
      </c>
      <c r="Z123" s="206"/>
      <c r="AA123" s="144"/>
      <c r="AB123" s="155"/>
      <c r="AC123" s="207"/>
      <c r="AD123" s="208"/>
      <c r="AE123" s="208"/>
      <c r="AF123" s="208"/>
    </row>
    <row r="124" spans="1:32" x14ac:dyDescent="0.25">
      <c r="A124" s="130">
        <f t="shared" si="20"/>
        <v>48853</v>
      </c>
      <c r="B124" s="131">
        <f t="shared" si="21"/>
        <v>111</v>
      </c>
      <c r="C124" s="132">
        <f t="shared" si="22"/>
        <v>4504634.4182090648</v>
      </c>
      <c r="D124" s="133">
        <f t="shared" si="23"/>
        <v>21772.399688010471</v>
      </c>
      <c r="E124" s="133">
        <f t="shared" si="24"/>
        <v>18580.674282043543</v>
      </c>
      <c r="F124" s="133">
        <f t="shared" si="15"/>
        <v>40353.073970054014</v>
      </c>
      <c r="G124" s="132">
        <f t="shared" si="16"/>
        <v>4486053.7439270215</v>
      </c>
      <c r="L124" s="204">
        <f t="shared" si="25"/>
        <v>48853</v>
      </c>
      <c r="M124" s="142">
        <v>111</v>
      </c>
      <c r="N124" s="152">
        <f t="shared" si="13"/>
        <v>559052.83099714748</v>
      </c>
      <c r="O124" s="205">
        <f t="shared" si="17"/>
        <v>2702.0886831528805</v>
      </c>
      <c r="P124" s="205">
        <f t="shared" si="18"/>
        <v>3099.9741910305056</v>
      </c>
      <c r="Q124" s="205">
        <f t="shared" si="19"/>
        <v>5802.0628741833862</v>
      </c>
      <c r="R124" s="152">
        <f t="shared" si="14"/>
        <v>555952.85680611699</v>
      </c>
      <c r="Z124" s="206"/>
      <c r="AA124" s="144"/>
      <c r="AB124" s="155"/>
      <c r="AC124" s="207"/>
      <c r="AD124" s="208"/>
      <c r="AE124" s="208"/>
      <c r="AF124" s="208"/>
    </row>
    <row r="125" spans="1:32" x14ac:dyDescent="0.25">
      <c r="A125" s="130">
        <f t="shared" si="20"/>
        <v>48884</v>
      </c>
      <c r="B125" s="131">
        <f t="shared" si="21"/>
        <v>112</v>
      </c>
      <c r="C125" s="132">
        <f t="shared" si="22"/>
        <v>4486053.7439270215</v>
      </c>
      <c r="D125" s="133">
        <f t="shared" si="23"/>
        <v>21682.593095647255</v>
      </c>
      <c r="E125" s="133">
        <f t="shared" si="24"/>
        <v>18670.480874406752</v>
      </c>
      <c r="F125" s="133">
        <f t="shared" si="15"/>
        <v>40353.073970054007</v>
      </c>
      <c r="G125" s="132">
        <f t="shared" si="16"/>
        <v>4467383.2630526144</v>
      </c>
      <c r="L125" s="204">
        <f t="shared" si="25"/>
        <v>48884</v>
      </c>
      <c r="M125" s="142">
        <v>112</v>
      </c>
      <c r="N125" s="152">
        <f t="shared" si="13"/>
        <v>555952.85680611699</v>
      </c>
      <c r="O125" s="205">
        <f t="shared" si="17"/>
        <v>2687.105474562899</v>
      </c>
      <c r="P125" s="205">
        <f t="shared" si="18"/>
        <v>3114.9573996204863</v>
      </c>
      <c r="Q125" s="205">
        <f t="shared" si="19"/>
        <v>5802.0628741833852</v>
      </c>
      <c r="R125" s="152">
        <f t="shared" si="14"/>
        <v>552837.89940649655</v>
      </c>
      <c r="Z125" s="206"/>
      <c r="AA125" s="144"/>
      <c r="AB125" s="155"/>
      <c r="AC125" s="207"/>
      <c r="AD125" s="208"/>
      <c r="AE125" s="208"/>
      <c r="AF125" s="208"/>
    </row>
    <row r="126" spans="1:32" x14ac:dyDescent="0.25">
      <c r="A126" s="130">
        <f t="shared" si="20"/>
        <v>48914</v>
      </c>
      <c r="B126" s="131">
        <f t="shared" si="21"/>
        <v>113</v>
      </c>
      <c r="C126" s="132">
        <f t="shared" si="22"/>
        <v>4467383.2630526144</v>
      </c>
      <c r="D126" s="133">
        <f t="shared" si="23"/>
        <v>21592.352438087619</v>
      </c>
      <c r="E126" s="133">
        <f t="shared" si="24"/>
        <v>18760.721531966385</v>
      </c>
      <c r="F126" s="133">
        <f t="shared" si="15"/>
        <v>40353.073970054</v>
      </c>
      <c r="G126" s="132">
        <f t="shared" si="16"/>
        <v>4448622.5415206477</v>
      </c>
      <c r="L126" s="204">
        <f t="shared" si="25"/>
        <v>48914</v>
      </c>
      <c r="M126" s="142">
        <v>113</v>
      </c>
      <c r="N126" s="152">
        <f t="shared" si="13"/>
        <v>552837.89940649655</v>
      </c>
      <c r="O126" s="205">
        <f t="shared" si="17"/>
        <v>2672.0498471313999</v>
      </c>
      <c r="P126" s="205">
        <f t="shared" si="18"/>
        <v>3130.0130270519853</v>
      </c>
      <c r="Q126" s="205">
        <f t="shared" si="19"/>
        <v>5802.0628741833852</v>
      </c>
      <c r="R126" s="152">
        <f t="shared" si="14"/>
        <v>549707.88637944462</v>
      </c>
      <c r="Z126" s="206"/>
      <c r="AA126" s="144"/>
      <c r="AB126" s="155"/>
      <c r="AC126" s="207"/>
      <c r="AD126" s="208"/>
      <c r="AE126" s="208"/>
      <c r="AF126" s="208"/>
    </row>
    <row r="127" spans="1:32" x14ac:dyDescent="0.25">
      <c r="A127" s="130">
        <f t="shared" si="20"/>
        <v>48945</v>
      </c>
      <c r="B127" s="131">
        <f t="shared" si="21"/>
        <v>114</v>
      </c>
      <c r="C127" s="132">
        <f t="shared" si="22"/>
        <v>4448622.5415206477</v>
      </c>
      <c r="D127" s="133">
        <f t="shared" si="23"/>
        <v>21501.675617349785</v>
      </c>
      <c r="E127" s="133">
        <f t="shared" si="24"/>
        <v>18851.398352704222</v>
      </c>
      <c r="F127" s="133">
        <f t="shared" si="15"/>
        <v>40353.073970054007</v>
      </c>
      <c r="G127" s="132">
        <f t="shared" si="16"/>
        <v>4429771.1431679437</v>
      </c>
      <c r="L127" s="204">
        <f t="shared" si="25"/>
        <v>48945</v>
      </c>
      <c r="M127" s="142">
        <v>114</v>
      </c>
      <c r="N127" s="152">
        <f t="shared" si="13"/>
        <v>549707.88637944462</v>
      </c>
      <c r="O127" s="205">
        <f t="shared" si="17"/>
        <v>2656.9214508339824</v>
      </c>
      <c r="P127" s="205">
        <f t="shared" si="18"/>
        <v>3145.1414233494033</v>
      </c>
      <c r="Q127" s="205">
        <f t="shared" si="19"/>
        <v>5802.0628741833862</v>
      </c>
      <c r="R127" s="152">
        <f t="shared" si="14"/>
        <v>546562.74495609524</v>
      </c>
      <c r="Z127" s="206"/>
      <c r="AA127" s="144"/>
      <c r="AB127" s="155"/>
      <c r="AC127" s="207"/>
      <c r="AD127" s="208"/>
      <c r="AE127" s="208"/>
      <c r="AF127" s="208"/>
    </row>
    <row r="128" spans="1:32" x14ac:dyDescent="0.25">
      <c r="A128" s="130">
        <f t="shared" si="20"/>
        <v>48976</v>
      </c>
      <c r="B128" s="131">
        <f t="shared" si="21"/>
        <v>115</v>
      </c>
      <c r="C128" s="132">
        <f t="shared" si="22"/>
        <v>4429771.1431679437</v>
      </c>
      <c r="D128" s="133">
        <f t="shared" si="23"/>
        <v>21410.560525311714</v>
      </c>
      <c r="E128" s="133">
        <f t="shared" si="24"/>
        <v>18942.513444742297</v>
      </c>
      <c r="F128" s="133">
        <f t="shared" si="15"/>
        <v>40353.073970054014</v>
      </c>
      <c r="G128" s="132">
        <f t="shared" si="16"/>
        <v>4410828.6297232015</v>
      </c>
      <c r="L128" s="204">
        <f t="shared" si="25"/>
        <v>48976</v>
      </c>
      <c r="M128" s="142">
        <v>115</v>
      </c>
      <c r="N128" s="152">
        <f t="shared" si="13"/>
        <v>546562.74495609524</v>
      </c>
      <c r="O128" s="205">
        <f t="shared" si="17"/>
        <v>2641.71993395446</v>
      </c>
      <c r="P128" s="205">
        <f t="shared" si="18"/>
        <v>3160.3429402289262</v>
      </c>
      <c r="Q128" s="205">
        <f t="shared" si="19"/>
        <v>5802.0628741833862</v>
      </c>
      <c r="R128" s="152">
        <f t="shared" si="14"/>
        <v>543402.40201586636</v>
      </c>
      <c r="Z128" s="206"/>
      <c r="AA128" s="144"/>
      <c r="AB128" s="155"/>
      <c r="AC128" s="207"/>
      <c r="AD128" s="208"/>
      <c r="AE128" s="208"/>
      <c r="AF128" s="208"/>
    </row>
    <row r="129" spans="1:32" x14ac:dyDescent="0.25">
      <c r="A129" s="130">
        <f t="shared" si="20"/>
        <v>49004</v>
      </c>
      <c r="B129" s="131">
        <f t="shared" si="21"/>
        <v>116</v>
      </c>
      <c r="C129" s="132">
        <f t="shared" si="22"/>
        <v>4410828.6297232015</v>
      </c>
      <c r="D129" s="133">
        <f t="shared" si="23"/>
        <v>21319.005043662128</v>
      </c>
      <c r="E129" s="133">
        <f t="shared" si="24"/>
        <v>19034.068926391883</v>
      </c>
      <c r="F129" s="133">
        <f t="shared" si="15"/>
        <v>40353.073970054014</v>
      </c>
      <c r="G129" s="132">
        <f t="shared" si="16"/>
        <v>4391794.5607968094</v>
      </c>
      <c r="L129" s="204">
        <f t="shared" si="25"/>
        <v>49004</v>
      </c>
      <c r="M129" s="142">
        <v>116</v>
      </c>
      <c r="N129" s="152">
        <f t="shared" si="13"/>
        <v>543402.40201586636</v>
      </c>
      <c r="O129" s="205">
        <f t="shared" si="17"/>
        <v>2626.4449430766872</v>
      </c>
      <c r="P129" s="205">
        <f t="shared" si="18"/>
        <v>3175.617931106699</v>
      </c>
      <c r="Q129" s="205">
        <f t="shared" si="19"/>
        <v>5802.0628741833862</v>
      </c>
      <c r="R129" s="152">
        <f t="shared" si="14"/>
        <v>540226.78408475965</v>
      </c>
      <c r="Z129" s="206"/>
      <c r="AA129" s="144"/>
      <c r="AB129" s="155"/>
      <c r="AC129" s="207"/>
      <c r="AD129" s="208"/>
      <c r="AE129" s="208"/>
      <c r="AF129" s="208"/>
    </row>
    <row r="130" spans="1:32" x14ac:dyDescent="0.25">
      <c r="A130" s="130">
        <f t="shared" si="20"/>
        <v>49035</v>
      </c>
      <c r="B130" s="131">
        <f t="shared" si="21"/>
        <v>117</v>
      </c>
      <c r="C130" s="132">
        <f t="shared" si="22"/>
        <v>4391794.5607968094</v>
      </c>
      <c r="D130" s="133">
        <f t="shared" si="23"/>
        <v>21227.007043851234</v>
      </c>
      <c r="E130" s="133">
        <f t="shared" si="24"/>
        <v>19126.066926202773</v>
      </c>
      <c r="F130" s="133">
        <f t="shared" si="15"/>
        <v>40353.073970054007</v>
      </c>
      <c r="G130" s="132">
        <f t="shared" si="16"/>
        <v>4372668.4938706066</v>
      </c>
      <c r="L130" s="204">
        <f t="shared" si="25"/>
        <v>49035</v>
      </c>
      <c r="M130" s="142">
        <v>117</v>
      </c>
      <c r="N130" s="152">
        <f t="shared" si="13"/>
        <v>540226.78408475965</v>
      </c>
      <c r="O130" s="205">
        <f t="shared" si="17"/>
        <v>2611.0961230763378</v>
      </c>
      <c r="P130" s="205">
        <f t="shared" si="18"/>
        <v>3190.9667511070475</v>
      </c>
      <c r="Q130" s="205">
        <f t="shared" si="19"/>
        <v>5802.0628741833852</v>
      </c>
      <c r="R130" s="152">
        <f t="shared" si="14"/>
        <v>537035.81733365264</v>
      </c>
      <c r="Z130" s="206"/>
      <c r="AA130" s="144"/>
      <c r="AB130" s="155"/>
      <c r="AC130" s="207"/>
      <c r="AD130" s="208"/>
      <c r="AE130" s="208"/>
      <c r="AF130" s="208"/>
    </row>
    <row r="131" spans="1:32" x14ac:dyDescent="0.25">
      <c r="A131" s="130">
        <f t="shared" si="20"/>
        <v>49065</v>
      </c>
      <c r="B131" s="131">
        <f t="shared" si="21"/>
        <v>118</v>
      </c>
      <c r="C131" s="132">
        <f t="shared" si="22"/>
        <v>4372668.4938706066</v>
      </c>
      <c r="D131" s="133">
        <f t="shared" si="23"/>
        <v>21134.564387041253</v>
      </c>
      <c r="E131" s="133">
        <f t="shared" si="24"/>
        <v>19218.509583012758</v>
      </c>
      <c r="F131" s="133">
        <f t="shared" si="15"/>
        <v>40353.073970054014</v>
      </c>
      <c r="G131" s="132">
        <f t="shared" si="16"/>
        <v>4353449.9842875935</v>
      </c>
      <c r="L131" s="204">
        <f t="shared" si="25"/>
        <v>49065</v>
      </c>
      <c r="M131" s="142">
        <v>118</v>
      </c>
      <c r="N131" s="152">
        <f t="shared" si="13"/>
        <v>537035.81733365264</v>
      </c>
      <c r="O131" s="205">
        <f t="shared" si="17"/>
        <v>2595.6731171126539</v>
      </c>
      <c r="P131" s="205">
        <f t="shared" si="18"/>
        <v>3206.3897570707322</v>
      </c>
      <c r="Q131" s="205">
        <f t="shared" si="19"/>
        <v>5802.0628741833862</v>
      </c>
      <c r="R131" s="152">
        <f t="shared" si="14"/>
        <v>533829.42757658195</v>
      </c>
      <c r="Z131" s="206"/>
      <c r="AA131" s="144"/>
      <c r="AB131" s="155"/>
      <c r="AC131" s="207"/>
      <c r="AD131" s="208"/>
      <c r="AE131" s="208"/>
      <c r="AF131" s="208"/>
    </row>
    <row r="132" spans="1:32" x14ac:dyDescent="0.25">
      <c r="A132" s="130">
        <f t="shared" si="20"/>
        <v>49096</v>
      </c>
      <c r="B132" s="131">
        <f t="shared" si="21"/>
        <v>119</v>
      </c>
      <c r="C132" s="132">
        <f t="shared" si="22"/>
        <v>4353449.9842875935</v>
      </c>
      <c r="D132" s="133">
        <f t="shared" si="23"/>
        <v>21041.674924056693</v>
      </c>
      <c r="E132" s="133">
        <f t="shared" si="24"/>
        <v>19311.399045997317</v>
      </c>
      <c r="F132" s="133">
        <f t="shared" si="15"/>
        <v>40353.073970054014</v>
      </c>
      <c r="G132" s="132">
        <f t="shared" si="16"/>
        <v>4334138.5852415962</v>
      </c>
      <c r="L132" s="204">
        <f t="shared" si="25"/>
        <v>49096</v>
      </c>
      <c r="M132" s="142">
        <v>119</v>
      </c>
      <c r="N132" s="152">
        <f t="shared" si="13"/>
        <v>533829.42757658195</v>
      </c>
      <c r="O132" s="205">
        <f t="shared" si="17"/>
        <v>2580.1755666201457</v>
      </c>
      <c r="P132" s="205">
        <f t="shared" si="18"/>
        <v>3221.8873075632405</v>
      </c>
      <c r="Q132" s="205">
        <f t="shared" si="19"/>
        <v>5802.0628741833862</v>
      </c>
      <c r="R132" s="152">
        <f t="shared" si="14"/>
        <v>530607.54026901873</v>
      </c>
      <c r="Z132" s="206"/>
      <c r="AA132" s="144"/>
      <c r="AB132" s="155"/>
      <c r="AC132" s="207"/>
      <c r="AD132" s="208"/>
      <c r="AE132" s="208"/>
      <c r="AF132" s="208"/>
    </row>
    <row r="133" spans="1:32" x14ac:dyDescent="0.25">
      <c r="A133" s="130">
        <f t="shared" si="20"/>
        <v>49126</v>
      </c>
      <c r="B133" s="131">
        <f t="shared" si="21"/>
        <v>120</v>
      </c>
      <c r="C133" s="132">
        <f t="shared" si="22"/>
        <v>4334138.5852415962</v>
      </c>
      <c r="D133" s="133">
        <f t="shared" si="23"/>
        <v>20948.33649533437</v>
      </c>
      <c r="E133" s="133">
        <f t="shared" si="24"/>
        <v>19404.737474719637</v>
      </c>
      <c r="F133" s="133">
        <f t="shared" si="15"/>
        <v>40353.073970054007</v>
      </c>
      <c r="G133" s="132">
        <f t="shared" si="16"/>
        <v>4314733.8477668762</v>
      </c>
      <c r="L133" s="204">
        <f t="shared" si="25"/>
        <v>49126</v>
      </c>
      <c r="M133" s="142">
        <v>120</v>
      </c>
      <c r="N133" s="152">
        <f t="shared" si="13"/>
        <v>530607.54026901873</v>
      </c>
      <c r="O133" s="205">
        <f t="shared" si="17"/>
        <v>2564.6031113002564</v>
      </c>
      <c r="P133" s="205">
        <f t="shared" si="18"/>
        <v>3237.4597628831298</v>
      </c>
      <c r="Q133" s="205">
        <f t="shared" si="19"/>
        <v>5802.0628741833862</v>
      </c>
      <c r="R133" s="152">
        <f t="shared" si="14"/>
        <v>527370.08050613559</v>
      </c>
      <c r="Z133" s="206"/>
      <c r="AA133" s="144"/>
      <c r="AB133" s="155"/>
      <c r="AC133" s="207"/>
      <c r="AD133" s="208"/>
      <c r="AE133" s="208"/>
      <c r="AF133" s="208"/>
    </row>
    <row r="134" spans="1:32" x14ac:dyDescent="0.25">
      <c r="A134" s="130">
        <f t="shared" si="20"/>
        <v>49157</v>
      </c>
      <c r="B134" s="131">
        <f t="shared" si="21"/>
        <v>121</v>
      </c>
      <c r="C134" s="132">
        <f t="shared" si="22"/>
        <v>4314733.8477668762</v>
      </c>
      <c r="D134" s="133">
        <f t="shared" si="23"/>
        <v>20854.546930873228</v>
      </c>
      <c r="E134" s="133">
        <f t="shared" si="24"/>
        <v>19498.527039180783</v>
      </c>
      <c r="F134" s="133">
        <f t="shared" si="15"/>
        <v>40353.073970054014</v>
      </c>
      <c r="G134" s="132">
        <f t="shared" si="16"/>
        <v>4295235.3207276957</v>
      </c>
      <c r="L134" s="204">
        <f t="shared" si="25"/>
        <v>49157</v>
      </c>
      <c r="M134" s="142">
        <v>121</v>
      </c>
      <c r="N134" s="152">
        <f t="shared" si="13"/>
        <v>527370.08050613559</v>
      </c>
      <c r="O134" s="205">
        <f t="shared" si="17"/>
        <v>2548.9553891129876</v>
      </c>
      <c r="P134" s="205">
        <f t="shared" si="18"/>
        <v>3253.1074850703976</v>
      </c>
      <c r="Q134" s="205">
        <f t="shared" si="19"/>
        <v>5802.0628741833852</v>
      </c>
      <c r="R134" s="152">
        <f t="shared" si="14"/>
        <v>524116.97302106518</v>
      </c>
    </row>
    <row r="135" spans="1:32" x14ac:dyDescent="0.25">
      <c r="A135" s="130">
        <f t="shared" si="20"/>
        <v>49188</v>
      </c>
      <c r="B135" s="131">
        <f t="shared" si="21"/>
        <v>122</v>
      </c>
      <c r="C135" s="132">
        <f t="shared" si="22"/>
        <v>4295235.3207276957</v>
      </c>
      <c r="D135" s="133">
        <f t="shared" si="23"/>
        <v>20760.304050183851</v>
      </c>
      <c r="E135" s="133">
        <f t="shared" si="24"/>
        <v>19592.769919870159</v>
      </c>
      <c r="F135" s="133">
        <f t="shared" si="15"/>
        <v>40353.073970054014</v>
      </c>
      <c r="G135" s="132">
        <f t="shared" si="16"/>
        <v>4275642.5508078253</v>
      </c>
      <c r="L135" s="204">
        <f t="shared" si="25"/>
        <v>49188</v>
      </c>
      <c r="M135" s="142">
        <v>122</v>
      </c>
      <c r="N135" s="152">
        <f t="shared" si="13"/>
        <v>524116.97302106518</v>
      </c>
      <c r="O135" s="205">
        <f t="shared" si="17"/>
        <v>2533.2320362684809</v>
      </c>
      <c r="P135" s="205">
        <f t="shared" si="18"/>
        <v>3268.8308379149053</v>
      </c>
      <c r="Q135" s="205">
        <f t="shared" si="19"/>
        <v>5802.0628741833862</v>
      </c>
      <c r="R135" s="152">
        <f t="shared" si="14"/>
        <v>520848.14218315028</v>
      </c>
    </row>
    <row r="136" spans="1:32" x14ac:dyDescent="0.25">
      <c r="A136" s="130">
        <f t="shared" si="20"/>
        <v>49218</v>
      </c>
      <c r="B136" s="131">
        <f t="shared" si="21"/>
        <v>123</v>
      </c>
      <c r="C136" s="132">
        <f t="shared" si="22"/>
        <v>4275642.5508078253</v>
      </c>
      <c r="D136" s="133">
        <f t="shared" si="23"/>
        <v>20665.605662237813</v>
      </c>
      <c r="E136" s="133">
        <f t="shared" si="24"/>
        <v>19687.468307816194</v>
      </c>
      <c r="F136" s="133">
        <f t="shared" si="15"/>
        <v>40353.073970054007</v>
      </c>
      <c r="G136" s="132">
        <f t="shared" si="16"/>
        <v>4255955.0825000089</v>
      </c>
      <c r="L136" s="204">
        <f t="shared" si="25"/>
        <v>49218</v>
      </c>
      <c r="M136" s="142">
        <v>123</v>
      </c>
      <c r="N136" s="152">
        <f t="shared" si="13"/>
        <v>520848.14218315028</v>
      </c>
      <c r="O136" s="205">
        <f t="shared" si="17"/>
        <v>2517.4326872185593</v>
      </c>
      <c r="P136" s="205">
        <f t="shared" si="18"/>
        <v>3284.6301869648269</v>
      </c>
      <c r="Q136" s="205">
        <f t="shared" si="19"/>
        <v>5802.0628741833862</v>
      </c>
      <c r="R136" s="152">
        <f t="shared" si="14"/>
        <v>517563.51199618547</v>
      </c>
    </row>
    <row r="137" spans="1:32" x14ac:dyDescent="0.25">
      <c r="A137" s="130">
        <f t="shared" si="20"/>
        <v>49249</v>
      </c>
      <c r="B137" s="131">
        <f t="shared" si="21"/>
        <v>124</v>
      </c>
      <c r="C137" s="132">
        <f t="shared" si="22"/>
        <v>4255955.0825000089</v>
      </c>
      <c r="D137" s="133">
        <f t="shared" si="23"/>
        <v>20570.4495654167</v>
      </c>
      <c r="E137" s="133">
        <f t="shared" si="24"/>
        <v>19782.624404637307</v>
      </c>
      <c r="F137" s="133">
        <f t="shared" si="15"/>
        <v>40353.073970054007</v>
      </c>
      <c r="G137" s="132">
        <f t="shared" si="16"/>
        <v>4236172.4580953717</v>
      </c>
      <c r="L137" s="204">
        <f t="shared" si="25"/>
        <v>49249</v>
      </c>
      <c r="M137" s="142">
        <v>124</v>
      </c>
      <c r="N137" s="152">
        <f t="shared" si="13"/>
        <v>517563.51199618547</v>
      </c>
      <c r="O137" s="205">
        <f t="shared" si="17"/>
        <v>2501.5569746482292</v>
      </c>
      <c r="P137" s="205">
        <f t="shared" si="18"/>
        <v>3300.5058995351569</v>
      </c>
      <c r="Q137" s="205">
        <f t="shared" si="19"/>
        <v>5802.0628741833862</v>
      </c>
      <c r="R137" s="152">
        <f t="shared" si="14"/>
        <v>514263.00609665032</v>
      </c>
    </row>
    <row r="138" spans="1:32" x14ac:dyDescent="0.25">
      <c r="A138" s="130">
        <f t="shared" si="20"/>
        <v>49279</v>
      </c>
      <c r="B138" s="131">
        <f t="shared" si="21"/>
        <v>125</v>
      </c>
      <c r="C138" s="132">
        <f t="shared" si="22"/>
        <v>4236172.4580953717</v>
      </c>
      <c r="D138" s="133">
        <f t="shared" si="23"/>
        <v>20474.833547460956</v>
      </c>
      <c r="E138" s="133">
        <f t="shared" si="24"/>
        <v>19878.240422593055</v>
      </c>
      <c r="F138" s="133">
        <f t="shared" si="15"/>
        <v>40353.073970054014</v>
      </c>
      <c r="G138" s="132">
        <f t="shared" si="16"/>
        <v>4216294.2176727783</v>
      </c>
      <c r="L138" s="204">
        <f t="shared" si="25"/>
        <v>49279</v>
      </c>
      <c r="M138" s="142">
        <v>125</v>
      </c>
      <c r="N138" s="152">
        <f t="shared" ref="N138:N201" si="26">R137</f>
        <v>514263.00609665032</v>
      </c>
      <c r="O138" s="205">
        <f t="shared" si="17"/>
        <v>2485.6045294671426</v>
      </c>
      <c r="P138" s="205">
        <f t="shared" si="18"/>
        <v>3316.458344716244</v>
      </c>
      <c r="Q138" s="205">
        <f t="shared" si="19"/>
        <v>5802.0628741833862</v>
      </c>
      <c r="R138" s="152">
        <f t="shared" ref="R138:R201" si="27">N138-P138</f>
        <v>510946.54775193409</v>
      </c>
    </row>
    <row r="139" spans="1:32" x14ac:dyDescent="0.25">
      <c r="A139" s="130">
        <f t="shared" si="20"/>
        <v>49310</v>
      </c>
      <c r="B139" s="131">
        <f t="shared" si="21"/>
        <v>126</v>
      </c>
      <c r="C139" s="132">
        <f t="shared" si="22"/>
        <v>4216294.2176727783</v>
      </c>
      <c r="D139" s="133">
        <f t="shared" si="23"/>
        <v>20378.755385418419</v>
      </c>
      <c r="E139" s="133">
        <f t="shared" si="24"/>
        <v>19974.318584635588</v>
      </c>
      <c r="F139" s="133">
        <f t="shared" si="15"/>
        <v>40353.073970054007</v>
      </c>
      <c r="G139" s="132">
        <f t="shared" si="16"/>
        <v>4196319.8990881424</v>
      </c>
      <c r="L139" s="204">
        <f t="shared" si="25"/>
        <v>49310</v>
      </c>
      <c r="M139" s="142">
        <v>126</v>
      </c>
      <c r="N139" s="152">
        <f t="shared" si="26"/>
        <v>510946.54775193409</v>
      </c>
      <c r="O139" s="205">
        <f t="shared" si="17"/>
        <v>2469.5749808010141</v>
      </c>
      <c r="P139" s="205">
        <f t="shared" si="18"/>
        <v>3332.487893382372</v>
      </c>
      <c r="Q139" s="205">
        <f t="shared" si="19"/>
        <v>5802.0628741833862</v>
      </c>
      <c r="R139" s="152">
        <f t="shared" si="27"/>
        <v>507614.05985855171</v>
      </c>
    </row>
    <row r="140" spans="1:32" x14ac:dyDescent="0.25">
      <c r="A140" s="130">
        <f t="shared" si="20"/>
        <v>49341</v>
      </c>
      <c r="B140" s="131">
        <f t="shared" si="21"/>
        <v>127</v>
      </c>
      <c r="C140" s="132">
        <f t="shared" si="22"/>
        <v>4196319.8990881424</v>
      </c>
      <c r="D140" s="133">
        <f t="shared" si="23"/>
        <v>20282.21284559268</v>
      </c>
      <c r="E140" s="133">
        <f t="shared" si="24"/>
        <v>20070.861124461328</v>
      </c>
      <c r="F140" s="133">
        <f t="shared" si="15"/>
        <v>40353.073970054007</v>
      </c>
      <c r="G140" s="132">
        <f t="shared" si="16"/>
        <v>4176249.0379636809</v>
      </c>
      <c r="L140" s="204">
        <f t="shared" si="25"/>
        <v>49341</v>
      </c>
      <c r="M140" s="142">
        <v>127</v>
      </c>
      <c r="N140" s="152">
        <f t="shared" si="26"/>
        <v>507614.05985855171</v>
      </c>
      <c r="O140" s="205">
        <f t="shared" si="17"/>
        <v>2453.4679559829992</v>
      </c>
      <c r="P140" s="205">
        <f t="shared" si="18"/>
        <v>3348.5949182003869</v>
      </c>
      <c r="Q140" s="205">
        <f t="shared" si="19"/>
        <v>5802.0628741833862</v>
      </c>
      <c r="R140" s="152">
        <f t="shared" si="27"/>
        <v>504265.46494035132</v>
      </c>
    </row>
    <row r="141" spans="1:32" x14ac:dyDescent="0.25">
      <c r="A141" s="130">
        <f t="shared" si="20"/>
        <v>49369</v>
      </c>
      <c r="B141" s="131">
        <f t="shared" si="21"/>
        <v>128</v>
      </c>
      <c r="C141" s="132">
        <f t="shared" si="22"/>
        <v>4176249.0379636809</v>
      </c>
      <c r="D141" s="133">
        <f t="shared" si="23"/>
        <v>20185.20368349112</v>
      </c>
      <c r="E141" s="133">
        <f t="shared" si="24"/>
        <v>20167.870286562895</v>
      </c>
      <c r="F141" s="133">
        <f t="shared" si="15"/>
        <v>40353.073970054014</v>
      </c>
      <c r="G141" s="132">
        <f t="shared" si="16"/>
        <v>4156081.167677118</v>
      </c>
      <c r="L141" s="204">
        <f t="shared" si="25"/>
        <v>49369</v>
      </c>
      <c r="M141" s="142">
        <v>128</v>
      </c>
      <c r="N141" s="152">
        <f t="shared" si="26"/>
        <v>504265.46494035132</v>
      </c>
      <c r="O141" s="205">
        <f t="shared" si="17"/>
        <v>2437.2830805450308</v>
      </c>
      <c r="P141" s="205">
        <f t="shared" si="18"/>
        <v>3364.7797936383558</v>
      </c>
      <c r="Q141" s="205">
        <f t="shared" si="19"/>
        <v>5802.0628741833862</v>
      </c>
      <c r="R141" s="152">
        <f t="shared" si="27"/>
        <v>500900.68514671299</v>
      </c>
    </row>
    <row r="142" spans="1:32" x14ac:dyDescent="0.25">
      <c r="A142" s="130">
        <f t="shared" si="20"/>
        <v>49400</v>
      </c>
      <c r="B142" s="131">
        <f t="shared" si="21"/>
        <v>129</v>
      </c>
      <c r="C142" s="132">
        <f t="shared" si="22"/>
        <v>4156081.167677118</v>
      </c>
      <c r="D142" s="133">
        <f t="shared" si="23"/>
        <v>20087.725643772734</v>
      </c>
      <c r="E142" s="133">
        <f t="shared" si="24"/>
        <v>20265.348326281277</v>
      </c>
      <c r="F142" s="133">
        <f t="shared" si="15"/>
        <v>40353.073970054014</v>
      </c>
      <c r="G142" s="132">
        <f t="shared" si="16"/>
        <v>4135815.8193508368</v>
      </c>
      <c r="L142" s="204">
        <f t="shared" si="25"/>
        <v>49400</v>
      </c>
      <c r="M142" s="142">
        <v>129</v>
      </c>
      <c r="N142" s="152">
        <f t="shared" si="26"/>
        <v>500900.68514671299</v>
      </c>
      <c r="O142" s="205">
        <f t="shared" si="17"/>
        <v>2421.0199782091122</v>
      </c>
      <c r="P142" s="205">
        <f t="shared" si="18"/>
        <v>3381.042895974274</v>
      </c>
      <c r="Q142" s="205">
        <f t="shared" si="19"/>
        <v>5802.0628741833862</v>
      </c>
      <c r="R142" s="152">
        <f t="shared" si="27"/>
        <v>497519.64225073869</v>
      </c>
    </row>
    <row r="143" spans="1:32" x14ac:dyDescent="0.25">
      <c r="A143" s="130">
        <f t="shared" si="20"/>
        <v>49430</v>
      </c>
      <c r="B143" s="131">
        <f t="shared" si="21"/>
        <v>130</v>
      </c>
      <c r="C143" s="132">
        <f t="shared" si="22"/>
        <v>4135815.8193508368</v>
      </c>
      <c r="D143" s="133">
        <f t="shared" si="23"/>
        <v>19989.776460195706</v>
      </c>
      <c r="E143" s="133">
        <f t="shared" si="24"/>
        <v>20363.297509858301</v>
      </c>
      <c r="F143" s="133">
        <f t="shared" ref="F143:F206" si="28">IF(B143="","",SUM(D143:E143))</f>
        <v>40353.073970054007</v>
      </c>
      <c r="G143" s="132">
        <f t="shared" ref="G143:G206" si="29">IF(B143="","",SUM(C143)-SUM(E143))</f>
        <v>4115452.5218409784</v>
      </c>
      <c r="L143" s="204">
        <f t="shared" si="25"/>
        <v>49430</v>
      </c>
      <c r="M143" s="142">
        <v>130</v>
      </c>
      <c r="N143" s="152">
        <f t="shared" si="26"/>
        <v>497519.64225073869</v>
      </c>
      <c r="O143" s="205">
        <f t="shared" ref="O143:O206" si="30">IPMT($P$10/12,M143,$P$7,-$P$8,$P$9)</f>
        <v>2404.6782708785699</v>
      </c>
      <c r="P143" s="205">
        <f t="shared" ref="P143:P206" si="31">PPMT($P$10/12,M143,$P$7,-$P$8,$P$9)</f>
        <v>3397.3846033048162</v>
      </c>
      <c r="Q143" s="205">
        <f t="shared" ref="Q143:Q206" si="32">SUM(O143:P143)</f>
        <v>5802.0628741833862</v>
      </c>
      <c r="R143" s="152">
        <f t="shared" si="27"/>
        <v>494122.2576474339</v>
      </c>
    </row>
    <row r="144" spans="1:32" x14ac:dyDescent="0.25">
      <c r="A144" s="130">
        <f t="shared" ref="A144:A207" si="33">IF(B144="","",EDATE(A143,1))</f>
        <v>49461</v>
      </c>
      <c r="B144" s="131">
        <f t="shared" ref="B144:B207" si="34">IF(B143="","",IF(SUM(B143)+1&lt;=$E$7,SUM(B143)+1,""))</f>
        <v>131</v>
      </c>
      <c r="C144" s="132">
        <f t="shared" ref="C144:C207" si="35">IF(B144="","",G143)</f>
        <v>4115452.5218409784</v>
      </c>
      <c r="D144" s="133">
        <f t="shared" ref="D144:D207" si="36">IF(B144="","",IPMT($E$10/12,B144,$E$7,-$E$8,$E$9,0))</f>
        <v>19891.353855564725</v>
      </c>
      <c r="E144" s="133">
        <f t="shared" ref="E144:E207" si="37">IF(B144="","",PPMT($E$10/12,B144,$E$7,-$E$8,$E$9,0))</f>
        <v>20461.720114489282</v>
      </c>
      <c r="F144" s="133">
        <f t="shared" si="28"/>
        <v>40353.073970054007</v>
      </c>
      <c r="G144" s="132">
        <f t="shared" si="29"/>
        <v>4094990.8017264893</v>
      </c>
      <c r="L144" s="204">
        <f t="shared" si="25"/>
        <v>49461</v>
      </c>
      <c r="M144" s="142">
        <v>131</v>
      </c>
      <c r="N144" s="152">
        <f t="shared" si="26"/>
        <v>494122.2576474339</v>
      </c>
      <c r="O144" s="205">
        <f t="shared" si="30"/>
        <v>2388.2575786292628</v>
      </c>
      <c r="P144" s="205">
        <f t="shared" si="31"/>
        <v>3413.8052955541225</v>
      </c>
      <c r="Q144" s="205">
        <f t="shared" si="32"/>
        <v>5802.0628741833852</v>
      </c>
      <c r="R144" s="152">
        <f t="shared" si="27"/>
        <v>490708.45235187979</v>
      </c>
    </row>
    <row r="145" spans="1:18" x14ac:dyDescent="0.25">
      <c r="A145" s="130">
        <f t="shared" si="33"/>
        <v>49491</v>
      </c>
      <c r="B145" s="131">
        <f t="shared" si="34"/>
        <v>132</v>
      </c>
      <c r="C145" s="132">
        <f t="shared" si="35"/>
        <v>4094990.8017264893</v>
      </c>
      <c r="D145" s="133">
        <f t="shared" si="36"/>
        <v>19792.455541678028</v>
      </c>
      <c r="E145" s="133">
        <f t="shared" si="37"/>
        <v>20560.618428375987</v>
      </c>
      <c r="F145" s="133">
        <f t="shared" si="28"/>
        <v>40353.073970054014</v>
      </c>
      <c r="G145" s="132">
        <f t="shared" si="29"/>
        <v>4074430.1832981133</v>
      </c>
      <c r="L145" s="204">
        <f t="shared" ref="L145:L208" si="38">EDATE(L144,1)</f>
        <v>49491</v>
      </c>
      <c r="M145" s="142">
        <v>132</v>
      </c>
      <c r="N145" s="152">
        <f t="shared" si="26"/>
        <v>490708.45235187979</v>
      </c>
      <c r="O145" s="205">
        <f t="shared" si="30"/>
        <v>2371.7575197007513</v>
      </c>
      <c r="P145" s="205">
        <f t="shared" si="31"/>
        <v>3430.3053544826348</v>
      </c>
      <c r="Q145" s="205">
        <f t="shared" si="32"/>
        <v>5802.0628741833862</v>
      </c>
      <c r="R145" s="152">
        <f t="shared" si="27"/>
        <v>487278.14699739718</v>
      </c>
    </row>
    <row r="146" spans="1:18" x14ac:dyDescent="0.25">
      <c r="A146" s="130">
        <f t="shared" si="33"/>
        <v>49522</v>
      </c>
      <c r="B146" s="131">
        <f t="shared" si="34"/>
        <v>133</v>
      </c>
      <c r="C146" s="132">
        <f t="shared" si="35"/>
        <v>4074430.1832981133</v>
      </c>
      <c r="D146" s="133">
        <f t="shared" si="36"/>
        <v>19693.079219274208</v>
      </c>
      <c r="E146" s="133">
        <f t="shared" si="37"/>
        <v>20659.994750779802</v>
      </c>
      <c r="F146" s="133">
        <f t="shared" si="28"/>
        <v>40353.073970054014</v>
      </c>
      <c r="G146" s="132">
        <f t="shared" si="29"/>
        <v>4053770.1885473337</v>
      </c>
      <c r="L146" s="204">
        <f t="shared" si="38"/>
        <v>49522</v>
      </c>
      <c r="M146" s="142">
        <v>133</v>
      </c>
      <c r="N146" s="152">
        <f t="shared" si="26"/>
        <v>487278.14699739718</v>
      </c>
      <c r="O146" s="205">
        <f t="shared" si="30"/>
        <v>2355.1777104874186</v>
      </c>
      <c r="P146" s="205">
        <f t="shared" si="31"/>
        <v>3446.8851636959671</v>
      </c>
      <c r="Q146" s="205">
        <f t="shared" si="32"/>
        <v>5802.0628741833862</v>
      </c>
      <c r="R146" s="152">
        <f t="shared" si="27"/>
        <v>483831.26183370122</v>
      </c>
    </row>
    <row r="147" spans="1:18" x14ac:dyDescent="0.25">
      <c r="A147" s="130">
        <f t="shared" si="33"/>
        <v>49553</v>
      </c>
      <c r="B147" s="131">
        <f t="shared" si="34"/>
        <v>134</v>
      </c>
      <c r="C147" s="132">
        <f t="shared" si="35"/>
        <v>4053770.1885473337</v>
      </c>
      <c r="D147" s="133">
        <f t="shared" si="36"/>
        <v>19593.222577978773</v>
      </c>
      <c r="E147" s="133">
        <f t="shared" si="37"/>
        <v>20759.851392075238</v>
      </c>
      <c r="F147" s="133">
        <f t="shared" si="28"/>
        <v>40353.073970054014</v>
      </c>
      <c r="G147" s="132">
        <f t="shared" si="29"/>
        <v>4033010.3371552583</v>
      </c>
      <c r="L147" s="204">
        <f t="shared" si="38"/>
        <v>49553</v>
      </c>
      <c r="M147" s="142">
        <v>134</v>
      </c>
      <c r="N147" s="152">
        <f t="shared" si="26"/>
        <v>483831.26183370122</v>
      </c>
      <c r="O147" s="205">
        <f t="shared" si="30"/>
        <v>2338.5177655295552</v>
      </c>
      <c r="P147" s="205">
        <f t="shared" si="31"/>
        <v>3463.5451086538314</v>
      </c>
      <c r="Q147" s="205">
        <f t="shared" si="32"/>
        <v>5802.0628741833862</v>
      </c>
      <c r="R147" s="152">
        <f t="shared" si="27"/>
        <v>480367.71672504739</v>
      </c>
    </row>
    <row r="148" spans="1:18" x14ac:dyDescent="0.25">
      <c r="A148" s="130">
        <f t="shared" si="33"/>
        <v>49583</v>
      </c>
      <c r="B148" s="131">
        <f t="shared" si="34"/>
        <v>135</v>
      </c>
      <c r="C148" s="132">
        <f t="shared" si="35"/>
        <v>4033010.3371552583</v>
      </c>
      <c r="D148" s="133">
        <f t="shared" si="36"/>
        <v>19492.883296250413</v>
      </c>
      <c r="E148" s="133">
        <f t="shared" si="37"/>
        <v>20860.190673803598</v>
      </c>
      <c r="F148" s="133">
        <f t="shared" si="28"/>
        <v>40353.073970054014</v>
      </c>
      <c r="G148" s="132">
        <f t="shared" si="29"/>
        <v>4012150.1464814548</v>
      </c>
      <c r="L148" s="204">
        <f t="shared" si="38"/>
        <v>49583</v>
      </c>
      <c r="M148" s="142">
        <v>135</v>
      </c>
      <c r="N148" s="152">
        <f t="shared" si="26"/>
        <v>480367.71672504739</v>
      </c>
      <c r="O148" s="205">
        <f t="shared" si="30"/>
        <v>2321.7772975043949</v>
      </c>
      <c r="P148" s="205">
        <f t="shared" si="31"/>
        <v>3480.2855766789912</v>
      </c>
      <c r="Q148" s="205">
        <f t="shared" si="32"/>
        <v>5802.0628741833862</v>
      </c>
      <c r="R148" s="152">
        <f t="shared" si="27"/>
        <v>476887.4311483684</v>
      </c>
    </row>
    <row r="149" spans="1:18" x14ac:dyDescent="0.25">
      <c r="A149" s="130">
        <f t="shared" si="33"/>
        <v>49614</v>
      </c>
      <c r="B149" s="131">
        <f t="shared" si="34"/>
        <v>136</v>
      </c>
      <c r="C149" s="132">
        <f t="shared" si="35"/>
        <v>4012150.1464814548</v>
      </c>
      <c r="D149" s="133">
        <f t="shared" si="36"/>
        <v>19392.059041327026</v>
      </c>
      <c r="E149" s="133">
        <f t="shared" si="37"/>
        <v>20961.014928726985</v>
      </c>
      <c r="F149" s="133">
        <f t="shared" si="28"/>
        <v>40353.073970054014</v>
      </c>
      <c r="G149" s="132">
        <f t="shared" si="29"/>
        <v>3991189.1315527279</v>
      </c>
      <c r="L149" s="204">
        <f t="shared" si="38"/>
        <v>49614</v>
      </c>
      <c r="M149" s="142">
        <v>136</v>
      </c>
      <c r="N149" s="152">
        <f t="shared" si="26"/>
        <v>476887.4311483684</v>
      </c>
      <c r="O149" s="205">
        <f t="shared" si="30"/>
        <v>2304.955917217113</v>
      </c>
      <c r="P149" s="205">
        <f t="shared" si="31"/>
        <v>3497.1069569662732</v>
      </c>
      <c r="Q149" s="205">
        <f t="shared" si="32"/>
        <v>5802.0628741833862</v>
      </c>
      <c r="R149" s="152">
        <f t="shared" si="27"/>
        <v>473390.32419140212</v>
      </c>
    </row>
    <row r="150" spans="1:18" x14ac:dyDescent="0.25">
      <c r="A150" s="130">
        <f t="shared" si="33"/>
        <v>49644</v>
      </c>
      <c r="B150" s="131">
        <f t="shared" si="34"/>
        <v>137</v>
      </c>
      <c r="C150" s="132">
        <f t="shared" si="35"/>
        <v>3991189.1315527279</v>
      </c>
      <c r="D150" s="133">
        <f t="shared" si="36"/>
        <v>19290.747469171511</v>
      </c>
      <c r="E150" s="133">
        <f t="shared" si="37"/>
        <v>21062.326500882496</v>
      </c>
      <c r="F150" s="133">
        <f t="shared" si="28"/>
        <v>40353.073970054007</v>
      </c>
      <c r="G150" s="132">
        <f t="shared" si="29"/>
        <v>3970126.8050518455</v>
      </c>
      <c r="L150" s="204">
        <f t="shared" si="38"/>
        <v>49644</v>
      </c>
      <c r="M150" s="142">
        <v>137</v>
      </c>
      <c r="N150" s="152">
        <f t="shared" si="26"/>
        <v>473390.32419140212</v>
      </c>
      <c r="O150" s="205">
        <f t="shared" si="30"/>
        <v>2288.0532335917756</v>
      </c>
      <c r="P150" s="205">
        <f t="shared" si="31"/>
        <v>3514.0096405916097</v>
      </c>
      <c r="Q150" s="205">
        <f t="shared" si="32"/>
        <v>5802.0628741833852</v>
      </c>
      <c r="R150" s="152">
        <f t="shared" si="27"/>
        <v>469876.31455081049</v>
      </c>
    </row>
    <row r="151" spans="1:18" x14ac:dyDescent="0.25">
      <c r="A151" s="130">
        <f t="shared" si="33"/>
        <v>49675</v>
      </c>
      <c r="B151" s="131">
        <f t="shared" si="34"/>
        <v>138</v>
      </c>
      <c r="C151" s="132">
        <f t="shared" si="35"/>
        <v>3970126.8050518455</v>
      </c>
      <c r="D151" s="133">
        <f t="shared" si="36"/>
        <v>19188.946224417246</v>
      </c>
      <c r="E151" s="133">
        <f t="shared" si="37"/>
        <v>21164.127745636764</v>
      </c>
      <c r="F151" s="133">
        <f t="shared" si="28"/>
        <v>40353.073970054014</v>
      </c>
      <c r="G151" s="132">
        <f t="shared" si="29"/>
        <v>3948962.6773062088</v>
      </c>
      <c r="L151" s="204">
        <f t="shared" si="38"/>
        <v>49675</v>
      </c>
      <c r="M151" s="142">
        <v>138</v>
      </c>
      <c r="N151" s="152">
        <f t="shared" si="26"/>
        <v>469876.31455081049</v>
      </c>
      <c r="O151" s="205">
        <f t="shared" si="30"/>
        <v>2271.0688536622492</v>
      </c>
      <c r="P151" s="205">
        <f t="shared" si="31"/>
        <v>3530.9940205211365</v>
      </c>
      <c r="Q151" s="205">
        <f t="shared" si="32"/>
        <v>5802.0628741833862</v>
      </c>
      <c r="R151" s="152">
        <f t="shared" si="27"/>
        <v>466345.32053028938</v>
      </c>
    </row>
    <row r="152" spans="1:18" x14ac:dyDescent="0.25">
      <c r="A152" s="130">
        <f t="shared" si="33"/>
        <v>49706</v>
      </c>
      <c r="B152" s="131">
        <f t="shared" si="34"/>
        <v>139</v>
      </c>
      <c r="C152" s="132">
        <f t="shared" si="35"/>
        <v>3948962.6773062088</v>
      </c>
      <c r="D152" s="133">
        <f t="shared" si="36"/>
        <v>19086.652940313335</v>
      </c>
      <c r="E152" s="133">
        <f t="shared" si="37"/>
        <v>21266.421029740672</v>
      </c>
      <c r="F152" s="133">
        <f t="shared" si="28"/>
        <v>40353.073970054007</v>
      </c>
      <c r="G152" s="132">
        <f t="shared" si="29"/>
        <v>3927696.2562764683</v>
      </c>
      <c r="L152" s="204">
        <f t="shared" si="38"/>
        <v>49706</v>
      </c>
      <c r="M152" s="142">
        <v>139</v>
      </c>
      <c r="N152" s="152">
        <f t="shared" si="26"/>
        <v>466345.32053028938</v>
      </c>
      <c r="O152" s="205">
        <f t="shared" si="30"/>
        <v>2254.0023825630642</v>
      </c>
      <c r="P152" s="205">
        <f t="shared" si="31"/>
        <v>3548.0604916203215</v>
      </c>
      <c r="Q152" s="205">
        <f t="shared" si="32"/>
        <v>5802.0628741833862</v>
      </c>
      <c r="R152" s="152">
        <f t="shared" si="27"/>
        <v>462797.26003866905</v>
      </c>
    </row>
    <row r="153" spans="1:18" x14ac:dyDescent="0.25">
      <c r="A153" s="130">
        <f t="shared" si="33"/>
        <v>49735</v>
      </c>
      <c r="B153" s="131">
        <f t="shared" si="34"/>
        <v>140</v>
      </c>
      <c r="C153" s="132">
        <f t="shared" si="35"/>
        <v>3927696.2562764683</v>
      </c>
      <c r="D153" s="133">
        <f t="shared" si="36"/>
        <v>18983.86523866959</v>
      </c>
      <c r="E153" s="133">
        <f t="shared" si="37"/>
        <v>21369.208731384424</v>
      </c>
      <c r="F153" s="133">
        <f t="shared" si="28"/>
        <v>40353.073970054014</v>
      </c>
      <c r="G153" s="132">
        <f t="shared" si="29"/>
        <v>3906327.0475450838</v>
      </c>
      <c r="L153" s="204">
        <f t="shared" si="38"/>
        <v>49735</v>
      </c>
      <c r="M153" s="142">
        <v>140</v>
      </c>
      <c r="N153" s="152">
        <f t="shared" si="26"/>
        <v>462797.26003866905</v>
      </c>
      <c r="O153" s="205">
        <f t="shared" si="30"/>
        <v>2236.8534235202324</v>
      </c>
      <c r="P153" s="205">
        <f t="shared" si="31"/>
        <v>3565.2094506631533</v>
      </c>
      <c r="Q153" s="205">
        <f t="shared" si="32"/>
        <v>5802.0628741833862</v>
      </c>
      <c r="R153" s="152">
        <f t="shared" si="27"/>
        <v>459232.05058800592</v>
      </c>
    </row>
    <row r="154" spans="1:18" x14ac:dyDescent="0.25">
      <c r="A154" s="130">
        <f t="shared" si="33"/>
        <v>49766</v>
      </c>
      <c r="B154" s="131">
        <f t="shared" si="34"/>
        <v>141</v>
      </c>
      <c r="C154" s="132">
        <f t="shared" si="35"/>
        <v>3906327.0475450838</v>
      </c>
      <c r="D154" s="133">
        <f t="shared" si="36"/>
        <v>18880.580729801233</v>
      </c>
      <c r="E154" s="133">
        <f t="shared" si="37"/>
        <v>21472.493240252781</v>
      </c>
      <c r="F154" s="133">
        <f t="shared" si="28"/>
        <v>40353.073970054014</v>
      </c>
      <c r="G154" s="132">
        <f t="shared" si="29"/>
        <v>3884854.5543048312</v>
      </c>
      <c r="L154" s="204">
        <f t="shared" si="38"/>
        <v>49766</v>
      </c>
      <c r="M154" s="142">
        <v>141</v>
      </c>
      <c r="N154" s="152">
        <f t="shared" si="26"/>
        <v>459232.05058800592</v>
      </c>
      <c r="O154" s="205">
        <f t="shared" si="30"/>
        <v>2219.6215778420278</v>
      </c>
      <c r="P154" s="205">
        <f t="shared" si="31"/>
        <v>3582.4412963413583</v>
      </c>
      <c r="Q154" s="205">
        <f t="shared" si="32"/>
        <v>5802.0628741833862</v>
      </c>
      <c r="R154" s="152">
        <f t="shared" si="27"/>
        <v>455649.60929166456</v>
      </c>
    </row>
    <row r="155" spans="1:18" x14ac:dyDescent="0.25">
      <c r="A155" s="130">
        <f t="shared" si="33"/>
        <v>49796</v>
      </c>
      <c r="B155" s="131">
        <f t="shared" si="34"/>
        <v>142</v>
      </c>
      <c r="C155" s="132">
        <f t="shared" si="35"/>
        <v>3884854.5543048312</v>
      </c>
      <c r="D155" s="133">
        <f t="shared" si="36"/>
        <v>18776.797012473344</v>
      </c>
      <c r="E155" s="133">
        <f t="shared" si="37"/>
        <v>21576.276957580663</v>
      </c>
      <c r="F155" s="133">
        <f t="shared" si="28"/>
        <v>40353.073970054007</v>
      </c>
      <c r="G155" s="132">
        <f t="shared" si="29"/>
        <v>3863278.2773472504</v>
      </c>
      <c r="L155" s="204">
        <f t="shared" si="38"/>
        <v>49796</v>
      </c>
      <c r="M155" s="142">
        <v>142</v>
      </c>
      <c r="N155" s="152">
        <f t="shared" si="26"/>
        <v>455649.60929166456</v>
      </c>
      <c r="O155" s="205">
        <f t="shared" si="30"/>
        <v>2202.306444909711</v>
      </c>
      <c r="P155" s="205">
        <f t="shared" si="31"/>
        <v>3599.7564292736752</v>
      </c>
      <c r="Q155" s="205">
        <f t="shared" si="32"/>
        <v>5802.0628741833862</v>
      </c>
      <c r="R155" s="152">
        <f t="shared" si="27"/>
        <v>452049.85286239086</v>
      </c>
    </row>
    <row r="156" spans="1:18" x14ac:dyDescent="0.25">
      <c r="A156" s="130">
        <f t="shared" si="33"/>
        <v>49827</v>
      </c>
      <c r="B156" s="131">
        <f t="shared" si="34"/>
        <v>143</v>
      </c>
      <c r="C156" s="132">
        <f t="shared" si="35"/>
        <v>3863278.2773472504</v>
      </c>
      <c r="D156" s="133">
        <f t="shared" si="36"/>
        <v>18672.511673845034</v>
      </c>
      <c r="E156" s="133">
        <f t="shared" si="37"/>
        <v>21680.562296208973</v>
      </c>
      <c r="F156" s="133">
        <f t="shared" si="28"/>
        <v>40353.073970054007</v>
      </c>
      <c r="G156" s="132">
        <f t="shared" si="29"/>
        <v>3841597.7150510415</v>
      </c>
      <c r="L156" s="204">
        <f t="shared" si="38"/>
        <v>49827</v>
      </c>
      <c r="M156" s="142">
        <v>143</v>
      </c>
      <c r="N156" s="152">
        <f t="shared" si="26"/>
        <v>452049.85286239086</v>
      </c>
      <c r="O156" s="205">
        <f t="shared" si="30"/>
        <v>2184.9076221682217</v>
      </c>
      <c r="P156" s="205">
        <f t="shared" si="31"/>
        <v>3617.1552520151649</v>
      </c>
      <c r="Q156" s="205">
        <f t="shared" si="32"/>
        <v>5802.0628741833862</v>
      </c>
      <c r="R156" s="152">
        <f t="shared" si="27"/>
        <v>448432.6976103757</v>
      </c>
    </row>
    <row r="157" spans="1:18" x14ac:dyDescent="0.25">
      <c r="A157" s="130">
        <f t="shared" si="33"/>
        <v>49857</v>
      </c>
      <c r="B157" s="131">
        <f t="shared" si="34"/>
        <v>144</v>
      </c>
      <c r="C157" s="132">
        <f t="shared" si="35"/>
        <v>3841597.7150510415</v>
      </c>
      <c r="D157" s="133">
        <f t="shared" si="36"/>
        <v>18567.722289413359</v>
      </c>
      <c r="E157" s="133">
        <f t="shared" si="37"/>
        <v>21785.351680640651</v>
      </c>
      <c r="F157" s="133">
        <f t="shared" si="28"/>
        <v>40353.073970054014</v>
      </c>
      <c r="G157" s="132">
        <f t="shared" si="29"/>
        <v>3819812.3633704009</v>
      </c>
      <c r="L157" s="204">
        <f t="shared" si="38"/>
        <v>49857</v>
      </c>
      <c r="M157" s="142">
        <v>144</v>
      </c>
      <c r="N157" s="152">
        <f t="shared" si="26"/>
        <v>448432.6976103757</v>
      </c>
      <c r="O157" s="205">
        <f t="shared" si="30"/>
        <v>2167.4247051168149</v>
      </c>
      <c r="P157" s="205">
        <f t="shared" si="31"/>
        <v>3634.6381690665712</v>
      </c>
      <c r="Q157" s="205">
        <f t="shared" si="32"/>
        <v>5802.0628741833862</v>
      </c>
      <c r="R157" s="152">
        <f t="shared" si="27"/>
        <v>444798.05944130913</v>
      </c>
    </row>
    <row r="158" spans="1:18" x14ac:dyDescent="0.25">
      <c r="A158" s="130">
        <f t="shared" si="33"/>
        <v>49888</v>
      </c>
      <c r="B158" s="131">
        <f t="shared" si="34"/>
        <v>145</v>
      </c>
      <c r="C158" s="132">
        <f t="shared" si="35"/>
        <v>3819812.3633704009</v>
      </c>
      <c r="D158" s="133">
        <f t="shared" si="36"/>
        <v>18462.426422956927</v>
      </c>
      <c r="E158" s="133">
        <f t="shared" si="37"/>
        <v>21890.64754709708</v>
      </c>
      <c r="F158" s="133">
        <f t="shared" si="28"/>
        <v>40353.073970054007</v>
      </c>
      <c r="G158" s="132">
        <f t="shared" si="29"/>
        <v>3797921.7158233039</v>
      </c>
      <c r="L158" s="204">
        <f t="shared" si="38"/>
        <v>49888</v>
      </c>
      <c r="M158" s="142">
        <v>145</v>
      </c>
      <c r="N158" s="152">
        <f t="shared" si="26"/>
        <v>444798.05944130913</v>
      </c>
      <c r="O158" s="205">
        <f t="shared" si="30"/>
        <v>2149.8572872996597</v>
      </c>
      <c r="P158" s="205">
        <f t="shared" si="31"/>
        <v>3652.205586883726</v>
      </c>
      <c r="Q158" s="205">
        <f t="shared" si="32"/>
        <v>5802.0628741833862</v>
      </c>
      <c r="R158" s="152">
        <f t="shared" si="27"/>
        <v>441145.85385442543</v>
      </c>
    </row>
    <row r="159" spans="1:18" x14ac:dyDescent="0.25">
      <c r="A159" s="130">
        <f t="shared" si="33"/>
        <v>49919</v>
      </c>
      <c r="B159" s="131">
        <f t="shared" si="34"/>
        <v>146</v>
      </c>
      <c r="C159" s="132">
        <f t="shared" si="35"/>
        <v>3797921.7158233039</v>
      </c>
      <c r="D159" s="133">
        <f t="shared" si="36"/>
        <v>18356.621626479293</v>
      </c>
      <c r="E159" s="133">
        <f t="shared" si="37"/>
        <v>21996.452343574714</v>
      </c>
      <c r="F159" s="133">
        <f t="shared" si="28"/>
        <v>40353.073970054007</v>
      </c>
      <c r="G159" s="132">
        <f t="shared" si="29"/>
        <v>3775925.2634797292</v>
      </c>
      <c r="L159" s="204">
        <f t="shared" si="38"/>
        <v>49919</v>
      </c>
      <c r="M159" s="142">
        <v>146</v>
      </c>
      <c r="N159" s="152">
        <f t="shared" si="26"/>
        <v>441145.85385442543</v>
      </c>
      <c r="O159" s="205">
        <f t="shared" si="30"/>
        <v>2132.2049602963884</v>
      </c>
      <c r="P159" s="205">
        <f t="shared" si="31"/>
        <v>3669.8579138869973</v>
      </c>
      <c r="Q159" s="205">
        <f t="shared" si="32"/>
        <v>5802.0628741833862</v>
      </c>
      <c r="R159" s="152">
        <f t="shared" si="27"/>
        <v>437475.99594053841</v>
      </c>
    </row>
    <row r="160" spans="1:18" x14ac:dyDescent="0.25">
      <c r="A160" s="130">
        <f t="shared" si="33"/>
        <v>49949</v>
      </c>
      <c r="B160" s="131">
        <f t="shared" si="34"/>
        <v>147</v>
      </c>
      <c r="C160" s="132">
        <f t="shared" si="35"/>
        <v>3775925.2634797292</v>
      </c>
      <c r="D160" s="133">
        <f t="shared" si="36"/>
        <v>18250.305440152017</v>
      </c>
      <c r="E160" s="133">
        <f t="shared" si="37"/>
        <v>22102.768529901994</v>
      </c>
      <c r="F160" s="133">
        <f t="shared" si="28"/>
        <v>40353.073970054014</v>
      </c>
      <c r="G160" s="132">
        <f t="shared" si="29"/>
        <v>3753822.494949827</v>
      </c>
      <c r="L160" s="204">
        <f t="shared" si="38"/>
        <v>49949</v>
      </c>
      <c r="M160" s="142">
        <v>147</v>
      </c>
      <c r="N160" s="152">
        <f t="shared" si="26"/>
        <v>437475.99594053841</v>
      </c>
      <c r="O160" s="205">
        <f t="shared" si="30"/>
        <v>2114.4673137126015</v>
      </c>
      <c r="P160" s="205">
        <f t="shared" si="31"/>
        <v>3687.5955604707851</v>
      </c>
      <c r="Q160" s="205">
        <f t="shared" si="32"/>
        <v>5802.0628741833862</v>
      </c>
      <c r="R160" s="152">
        <f t="shared" si="27"/>
        <v>433788.40038006764</v>
      </c>
    </row>
    <row r="161" spans="1:18" x14ac:dyDescent="0.25">
      <c r="A161" s="130">
        <f t="shared" si="33"/>
        <v>49980</v>
      </c>
      <c r="B161" s="131">
        <f t="shared" si="34"/>
        <v>148</v>
      </c>
      <c r="C161" s="132">
        <f t="shared" si="35"/>
        <v>3753822.494949827</v>
      </c>
      <c r="D161" s="133">
        <f t="shared" si="36"/>
        <v>18143.475392257486</v>
      </c>
      <c r="E161" s="133">
        <f t="shared" si="37"/>
        <v>22209.598577796522</v>
      </c>
      <c r="F161" s="133">
        <f t="shared" si="28"/>
        <v>40353.073970054007</v>
      </c>
      <c r="G161" s="132">
        <f t="shared" si="29"/>
        <v>3731612.8963720305</v>
      </c>
      <c r="L161" s="204">
        <f t="shared" si="38"/>
        <v>49980</v>
      </c>
      <c r="M161" s="142">
        <v>148</v>
      </c>
      <c r="N161" s="152">
        <f t="shared" si="26"/>
        <v>433788.40038006764</v>
      </c>
      <c r="O161" s="205">
        <f t="shared" si="30"/>
        <v>2096.6439351703252</v>
      </c>
      <c r="P161" s="205">
        <f t="shared" si="31"/>
        <v>3705.4189390130605</v>
      </c>
      <c r="Q161" s="205">
        <f t="shared" si="32"/>
        <v>5802.0628741833862</v>
      </c>
      <c r="R161" s="152">
        <f t="shared" si="27"/>
        <v>430082.98144105461</v>
      </c>
    </row>
    <row r="162" spans="1:18" x14ac:dyDescent="0.25">
      <c r="A162" s="130">
        <f t="shared" si="33"/>
        <v>50010</v>
      </c>
      <c r="B162" s="131">
        <f t="shared" si="34"/>
        <v>149</v>
      </c>
      <c r="C162" s="132">
        <f t="shared" si="35"/>
        <v>3731612.8963720305</v>
      </c>
      <c r="D162" s="133">
        <f t="shared" si="36"/>
        <v>18036.128999131473</v>
      </c>
      <c r="E162" s="133">
        <f t="shared" si="37"/>
        <v>22316.944970922537</v>
      </c>
      <c r="F162" s="133">
        <f t="shared" si="28"/>
        <v>40353.073970054014</v>
      </c>
      <c r="G162" s="132">
        <f t="shared" si="29"/>
        <v>3709295.9514011079</v>
      </c>
      <c r="L162" s="204">
        <f t="shared" si="38"/>
        <v>50010</v>
      </c>
      <c r="M162" s="142">
        <v>149</v>
      </c>
      <c r="N162" s="152">
        <f t="shared" si="26"/>
        <v>430082.98144105461</v>
      </c>
      <c r="O162" s="205">
        <f t="shared" si="30"/>
        <v>2078.7344102984298</v>
      </c>
      <c r="P162" s="205">
        <f t="shared" si="31"/>
        <v>3723.3284638849568</v>
      </c>
      <c r="Q162" s="205">
        <f t="shared" si="32"/>
        <v>5802.0628741833862</v>
      </c>
      <c r="R162" s="152">
        <f t="shared" si="27"/>
        <v>426359.65297716967</v>
      </c>
    </row>
    <row r="163" spans="1:18" x14ac:dyDescent="0.25">
      <c r="A163" s="130">
        <f t="shared" si="33"/>
        <v>50041</v>
      </c>
      <c r="B163" s="131">
        <f t="shared" si="34"/>
        <v>150</v>
      </c>
      <c r="C163" s="132">
        <f t="shared" si="35"/>
        <v>3709295.9514011079</v>
      </c>
      <c r="D163" s="133">
        <f t="shared" si="36"/>
        <v>17928.263765105348</v>
      </c>
      <c r="E163" s="133">
        <f t="shared" si="37"/>
        <v>22424.810204948662</v>
      </c>
      <c r="F163" s="133">
        <f t="shared" si="28"/>
        <v>40353.073970054014</v>
      </c>
      <c r="G163" s="132">
        <f t="shared" si="29"/>
        <v>3686871.1411961592</v>
      </c>
      <c r="L163" s="204">
        <f t="shared" si="38"/>
        <v>50041</v>
      </c>
      <c r="M163" s="142">
        <v>150</v>
      </c>
      <c r="N163" s="152">
        <f t="shared" si="26"/>
        <v>426359.65297716967</v>
      </c>
      <c r="O163" s="205">
        <f t="shared" si="30"/>
        <v>2060.7383227229852</v>
      </c>
      <c r="P163" s="205">
        <f t="shared" si="31"/>
        <v>3741.3245514604005</v>
      </c>
      <c r="Q163" s="205">
        <f t="shared" si="32"/>
        <v>5802.0628741833862</v>
      </c>
      <c r="R163" s="152">
        <f t="shared" si="27"/>
        <v>422618.32842570927</v>
      </c>
    </row>
    <row r="164" spans="1:18" x14ac:dyDescent="0.25">
      <c r="A164" s="130">
        <f t="shared" si="33"/>
        <v>50072</v>
      </c>
      <c r="B164" s="131">
        <f t="shared" si="34"/>
        <v>151</v>
      </c>
      <c r="C164" s="132">
        <f t="shared" si="35"/>
        <v>3686871.1411961592</v>
      </c>
      <c r="D164" s="133">
        <f t="shared" si="36"/>
        <v>17819.877182448094</v>
      </c>
      <c r="E164" s="133">
        <f t="shared" si="37"/>
        <v>22533.196787605917</v>
      </c>
      <c r="F164" s="133">
        <f t="shared" si="28"/>
        <v>40353.073970054014</v>
      </c>
      <c r="G164" s="132">
        <f t="shared" si="29"/>
        <v>3664337.9444085532</v>
      </c>
      <c r="L164" s="204">
        <f t="shared" si="38"/>
        <v>50072</v>
      </c>
      <c r="M164" s="142">
        <v>151</v>
      </c>
      <c r="N164" s="152">
        <f t="shared" si="26"/>
        <v>422618.32842570927</v>
      </c>
      <c r="O164" s="205">
        <f t="shared" si="30"/>
        <v>2042.6552540575935</v>
      </c>
      <c r="P164" s="205">
        <f t="shared" si="31"/>
        <v>3759.4076201257926</v>
      </c>
      <c r="Q164" s="205">
        <f t="shared" si="32"/>
        <v>5802.0628741833862</v>
      </c>
      <c r="R164" s="152">
        <f t="shared" si="27"/>
        <v>418858.92080558348</v>
      </c>
    </row>
    <row r="165" spans="1:18" x14ac:dyDescent="0.25">
      <c r="A165" s="130">
        <f t="shared" si="33"/>
        <v>50100</v>
      </c>
      <c r="B165" s="131">
        <f t="shared" si="34"/>
        <v>152</v>
      </c>
      <c r="C165" s="132">
        <f t="shared" si="35"/>
        <v>3664337.9444085532</v>
      </c>
      <c r="D165" s="133">
        <f t="shared" si="36"/>
        <v>17710.966731308003</v>
      </c>
      <c r="E165" s="133">
        <f t="shared" si="37"/>
        <v>22642.107238746012</v>
      </c>
      <c r="F165" s="133">
        <f t="shared" si="28"/>
        <v>40353.073970054014</v>
      </c>
      <c r="G165" s="132">
        <f t="shared" si="29"/>
        <v>3641695.8371698074</v>
      </c>
      <c r="L165" s="204">
        <f t="shared" si="38"/>
        <v>50100</v>
      </c>
      <c r="M165" s="142">
        <v>152</v>
      </c>
      <c r="N165" s="152">
        <f t="shared" si="26"/>
        <v>418858.92080558348</v>
      </c>
      <c r="O165" s="205">
        <f t="shared" si="30"/>
        <v>2024.4847838936521</v>
      </c>
      <c r="P165" s="205">
        <f t="shared" si="31"/>
        <v>3777.5780902897341</v>
      </c>
      <c r="Q165" s="205">
        <f t="shared" si="32"/>
        <v>5802.0628741833862</v>
      </c>
      <c r="R165" s="152">
        <f t="shared" si="27"/>
        <v>415081.34271529375</v>
      </c>
    </row>
    <row r="166" spans="1:18" x14ac:dyDescent="0.25">
      <c r="A166" s="130">
        <f t="shared" si="33"/>
        <v>50131</v>
      </c>
      <c r="B166" s="131">
        <f t="shared" si="34"/>
        <v>153</v>
      </c>
      <c r="C166" s="132">
        <f t="shared" si="35"/>
        <v>3641695.8371698074</v>
      </c>
      <c r="D166" s="133">
        <f t="shared" si="36"/>
        <v>17601.529879654063</v>
      </c>
      <c r="E166" s="133">
        <f t="shared" si="37"/>
        <v>22751.544090399948</v>
      </c>
      <c r="F166" s="133">
        <f t="shared" si="28"/>
        <v>40353.073970054014</v>
      </c>
      <c r="G166" s="132">
        <f t="shared" si="29"/>
        <v>3618944.2930794074</v>
      </c>
      <c r="L166" s="204">
        <f t="shared" si="38"/>
        <v>50131</v>
      </c>
      <c r="M166" s="142">
        <v>153</v>
      </c>
      <c r="N166" s="152">
        <f t="shared" si="26"/>
        <v>415081.34271529375</v>
      </c>
      <c r="O166" s="205">
        <f t="shared" si="30"/>
        <v>2006.2264897905848</v>
      </c>
      <c r="P166" s="205">
        <f t="shared" si="31"/>
        <v>3795.8363843928009</v>
      </c>
      <c r="Q166" s="205">
        <f t="shared" si="32"/>
        <v>5802.0628741833862</v>
      </c>
      <c r="R166" s="152">
        <f t="shared" si="27"/>
        <v>411285.50633090094</v>
      </c>
    </row>
    <row r="167" spans="1:18" x14ac:dyDescent="0.25">
      <c r="A167" s="130">
        <f t="shared" si="33"/>
        <v>50161</v>
      </c>
      <c r="B167" s="131">
        <f t="shared" si="34"/>
        <v>154</v>
      </c>
      <c r="C167" s="132">
        <f t="shared" si="35"/>
        <v>3618944.2930794074</v>
      </c>
      <c r="D167" s="133">
        <f t="shared" si="36"/>
        <v>17491.56408321713</v>
      </c>
      <c r="E167" s="133">
        <f t="shared" si="37"/>
        <v>22861.50988683688</v>
      </c>
      <c r="F167" s="133">
        <f t="shared" si="28"/>
        <v>40353.073970054014</v>
      </c>
      <c r="G167" s="132">
        <f t="shared" si="29"/>
        <v>3596082.7831925703</v>
      </c>
      <c r="L167" s="204">
        <f t="shared" si="38"/>
        <v>50161</v>
      </c>
      <c r="M167" s="142">
        <v>154</v>
      </c>
      <c r="N167" s="152">
        <f t="shared" si="26"/>
        <v>411285.50633090094</v>
      </c>
      <c r="O167" s="205">
        <f t="shared" si="30"/>
        <v>1987.8799472660198</v>
      </c>
      <c r="P167" s="205">
        <f t="shared" si="31"/>
        <v>3814.1829269173659</v>
      </c>
      <c r="Q167" s="205">
        <f t="shared" si="32"/>
        <v>5802.0628741833862</v>
      </c>
      <c r="R167" s="152">
        <f t="shared" si="27"/>
        <v>407471.32340398355</v>
      </c>
    </row>
    <row r="168" spans="1:18" x14ac:dyDescent="0.25">
      <c r="A168" s="130">
        <f t="shared" si="33"/>
        <v>50192</v>
      </c>
      <c r="B168" s="131">
        <f t="shared" si="34"/>
        <v>155</v>
      </c>
      <c r="C168" s="132">
        <f t="shared" si="35"/>
        <v>3596082.7831925703</v>
      </c>
      <c r="D168" s="133">
        <f t="shared" si="36"/>
        <v>17381.06678543075</v>
      </c>
      <c r="E168" s="133">
        <f t="shared" si="37"/>
        <v>22972.00718462326</v>
      </c>
      <c r="F168" s="133">
        <f t="shared" si="28"/>
        <v>40353.073970054014</v>
      </c>
      <c r="G168" s="132">
        <f t="shared" si="29"/>
        <v>3573110.776007947</v>
      </c>
      <c r="L168" s="204">
        <f t="shared" si="38"/>
        <v>50192</v>
      </c>
      <c r="M168" s="142">
        <v>155</v>
      </c>
      <c r="N168" s="152">
        <f t="shared" si="26"/>
        <v>407471.32340398355</v>
      </c>
      <c r="O168" s="205">
        <f t="shared" si="30"/>
        <v>1969.4447297859194</v>
      </c>
      <c r="P168" s="205">
        <f t="shared" si="31"/>
        <v>3832.6181443974669</v>
      </c>
      <c r="Q168" s="205">
        <f t="shared" si="32"/>
        <v>5802.0628741833862</v>
      </c>
      <c r="R168" s="152">
        <f t="shared" si="27"/>
        <v>403638.7052595861</v>
      </c>
    </row>
    <row r="169" spans="1:18" x14ac:dyDescent="0.25">
      <c r="A169" s="130">
        <f t="shared" si="33"/>
        <v>50222</v>
      </c>
      <c r="B169" s="131">
        <f t="shared" si="34"/>
        <v>156</v>
      </c>
      <c r="C169" s="132">
        <f t="shared" si="35"/>
        <v>3573110.776007947</v>
      </c>
      <c r="D169" s="133">
        <f t="shared" si="36"/>
        <v>17270.035417371735</v>
      </c>
      <c r="E169" s="133">
        <f t="shared" si="37"/>
        <v>23083.038552682272</v>
      </c>
      <c r="F169" s="133">
        <f t="shared" si="28"/>
        <v>40353.073970054007</v>
      </c>
      <c r="G169" s="132">
        <f t="shared" si="29"/>
        <v>3550027.7374552647</v>
      </c>
      <c r="L169" s="204">
        <f t="shared" si="38"/>
        <v>50222</v>
      </c>
      <c r="M169" s="142">
        <v>156</v>
      </c>
      <c r="N169" s="152">
        <f t="shared" si="26"/>
        <v>403638.7052595861</v>
      </c>
      <c r="O169" s="205">
        <f t="shared" si="30"/>
        <v>1950.9204087546648</v>
      </c>
      <c r="P169" s="205">
        <f t="shared" si="31"/>
        <v>3851.1424654287207</v>
      </c>
      <c r="Q169" s="205">
        <f t="shared" si="32"/>
        <v>5802.0628741833852</v>
      </c>
      <c r="R169" s="152">
        <f t="shared" si="27"/>
        <v>399787.56279415736</v>
      </c>
    </row>
    <row r="170" spans="1:18" x14ac:dyDescent="0.25">
      <c r="A170" s="130">
        <f t="shared" si="33"/>
        <v>50253</v>
      </c>
      <c r="B170" s="131">
        <f t="shared" si="34"/>
        <v>157</v>
      </c>
      <c r="C170" s="132">
        <f t="shared" si="35"/>
        <v>3550027.7374552647</v>
      </c>
      <c r="D170" s="133">
        <f t="shared" si="36"/>
        <v>17158.467397700439</v>
      </c>
      <c r="E170" s="133">
        <f t="shared" si="37"/>
        <v>23194.606572353568</v>
      </c>
      <c r="F170" s="133">
        <f t="shared" si="28"/>
        <v>40353.073970054007</v>
      </c>
      <c r="G170" s="132">
        <f t="shared" si="29"/>
        <v>3526833.1308829109</v>
      </c>
      <c r="L170" s="204">
        <f t="shared" si="38"/>
        <v>50253</v>
      </c>
      <c r="M170" s="142">
        <v>157</v>
      </c>
      <c r="N170" s="152">
        <f t="shared" si="26"/>
        <v>399787.56279415736</v>
      </c>
      <c r="O170" s="205">
        <f t="shared" si="30"/>
        <v>1932.3065535050926</v>
      </c>
      <c r="P170" s="205">
        <f t="shared" si="31"/>
        <v>3869.7563206782934</v>
      </c>
      <c r="Q170" s="205">
        <f t="shared" si="32"/>
        <v>5802.0628741833862</v>
      </c>
      <c r="R170" s="152">
        <f t="shared" si="27"/>
        <v>395917.80647347908</v>
      </c>
    </row>
    <row r="171" spans="1:18" x14ac:dyDescent="0.25">
      <c r="A171" s="130">
        <f t="shared" si="33"/>
        <v>50284</v>
      </c>
      <c r="B171" s="131">
        <f t="shared" si="34"/>
        <v>158</v>
      </c>
      <c r="C171" s="132">
        <f t="shared" si="35"/>
        <v>3526833.1308829109</v>
      </c>
      <c r="D171" s="133">
        <f t="shared" si="36"/>
        <v>17046.36013260073</v>
      </c>
      <c r="E171" s="133">
        <f t="shared" si="37"/>
        <v>23306.713837453281</v>
      </c>
      <c r="F171" s="133">
        <f t="shared" si="28"/>
        <v>40353.073970054014</v>
      </c>
      <c r="G171" s="132">
        <f t="shared" si="29"/>
        <v>3503526.4170454578</v>
      </c>
      <c r="L171" s="204">
        <f t="shared" si="38"/>
        <v>50284</v>
      </c>
      <c r="M171" s="142">
        <v>158</v>
      </c>
      <c r="N171" s="152">
        <f t="shared" si="26"/>
        <v>395917.80647347908</v>
      </c>
      <c r="O171" s="205">
        <f t="shared" si="30"/>
        <v>1913.602731288481</v>
      </c>
      <c r="P171" s="205">
        <f t="shared" si="31"/>
        <v>3888.4601428949049</v>
      </c>
      <c r="Q171" s="205">
        <f t="shared" si="32"/>
        <v>5802.0628741833862</v>
      </c>
      <c r="R171" s="152">
        <f t="shared" si="27"/>
        <v>392029.3463305842</v>
      </c>
    </row>
    <row r="172" spans="1:18" x14ac:dyDescent="0.25">
      <c r="A172" s="130">
        <f t="shared" si="33"/>
        <v>50314</v>
      </c>
      <c r="B172" s="131">
        <f t="shared" si="34"/>
        <v>159</v>
      </c>
      <c r="C172" s="132">
        <f t="shared" si="35"/>
        <v>3503526.4170454578</v>
      </c>
      <c r="D172" s="133">
        <f t="shared" si="36"/>
        <v>16933.711015719706</v>
      </c>
      <c r="E172" s="133">
        <f t="shared" si="37"/>
        <v>23419.362954334301</v>
      </c>
      <c r="F172" s="133">
        <f t="shared" si="28"/>
        <v>40353.073970054007</v>
      </c>
      <c r="G172" s="132">
        <f t="shared" si="29"/>
        <v>3480107.0540911234</v>
      </c>
      <c r="L172" s="204">
        <f t="shared" si="38"/>
        <v>50314</v>
      </c>
      <c r="M172" s="142">
        <v>159</v>
      </c>
      <c r="N172" s="152">
        <f t="shared" si="26"/>
        <v>392029.3463305842</v>
      </c>
      <c r="O172" s="205">
        <f t="shared" si="30"/>
        <v>1894.8085072644888</v>
      </c>
      <c r="P172" s="205">
        <f t="shared" si="31"/>
        <v>3907.2543669188972</v>
      </c>
      <c r="Q172" s="205">
        <f t="shared" si="32"/>
        <v>5802.0628741833862</v>
      </c>
      <c r="R172" s="152">
        <f t="shared" si="27"/>
        <v>388122.09196366533</v>
      </c>
    </row>
    <row r="173" spans="1:18" x14ac:dyDescent="0.25">
      <c r="A173" s="130">
        <f t="shared" si="33"/>
        <v>50345</v>
      </c>
      <c r="B173" s="131">
        <f t="shared" si="34"/>
        <v>160</v>
      </c>
      <c r="C173" s="132">
        <f t="shared" si="35"/>
        <v>3480107.0540911234</v>
      </c>
      <c r="D173" s="133">
        <f t="shared" si="36"/>
        <v>16820.51742810709</v>
      </c>
      <c r="E173" s="133">
        <f t="shared" si="37"/>
        <v>23532.55654194692</v>
      </c>
      <c r="F173" s="133">
        <f t="shared" si="28"/>
        <v>40353.073970054014</v>
      </c>
      <c r="G173" s="132">
        <f t="shared" si="29"/>
        <v>3456574.4975491767</v>
      </c>
      <c r="L173" s="204">
        <f t="shared" si="38"/>
        <v>50345</v>
      </c>
      <c r="M173" s="142">
        <v>160</v>
      </c>
      <c r="N173" s="152">
        <f t="shared" si="26"/>
        <v>388122.09196366533</v>
      </c>
      <c r="O173" s="205">
        <f t="shared" si="30"/>
        <v>1875.9234444910476</v>
      </c>
      <c r="P173" s="205">
        <f t="shared" si="31"/>
        <v>3926.1394296923386</v>
      </c>
      <c r="Q173" s="205">
        <f t="shared" si="32"/>
        <v>5802.0628741833862</v>
      </c>
      <c r="R173" s="152">
        <f t="shared" si="27"/>
        <v>384195.95253397297</v>
      </c>
    </row>
    <row r="174" spans="1:18" x14ac:dyDescent="0.25">
      <c r="A174" s="130">
        <f t="shared" si="33"/>
        <v>50375</v>
      </c>
      <c r="B174" s="131">
        <f t="shared" si="34"/>
        <v>161</v>
      </c>
      <c r="C174" s="132">
        <f t="shared" si="35"/>
        <v>3456574.4975491767</v>
      </c>
      <c r="D174" s="133">
        <f t="shared" si="36"/>
        <v>16706.776738154349</v>
      </c>
      <c r="E174" s="133">
        <f t="shared" si="37"/>
        <v>23646.297231899662</v>
      </c>
      <c r="F174" s="133">
        <f t="shared" si="28"/>
        <v>40353.073970054014</v>
      </c>
      <c r="G174" s="132">
        <f t="shared" si="29"/>
        <v>3432928.2003172771</v>
      </c>
      <c r="L174" s="204">
        <f t="shared" si="38"/>
        <v>50375</v>
      </c>
      <c r="M174" s="142">
        <v>161</v>
      </c>
      <c r="N174" s="152">
        <f t="shared" si="26"/>
        <v>384195.95253397297</v>
      </c>
      <c r="O174" s="205">
        <f t="shared" si="30"/>
        <v>1856.9471039142013</v>
      </c>
      <c r="P174" s="205">
        <f t="shared" si="31"/>
        <v>3945.1157702691844</v>
      </c>
      <c r="Q174" s="205">
        <f t="shared" si="32"/>
        <v>5802.0628741833862</v>
      </c>
      <c r="R174" s="152">
        <f t="shared" si="27"/>
        <v>380250.83676370379</v>
      </c>
    </row>
    <row r="175" spans="1:18" x14ac:dyDescent="0.25">
      <c r="A175" s="130">
        <f t="shared" si="33"/>
        <v>50406</v>
      </c>
      <c r="B175" s="131">
        <f t="shared" si="34"/>
        <v>162</v>
      </c>
      <c r="C175" s="132">
        <f t="shared" si="35"/>
        <v>3432928.2003172771</v>
      </c>
      <c r="D175" s="133">
        <f t="shared" si="36"/>
        <v>16592.486301533499</v>
      </c>
      <c r="E175" s="133">
        <f t="shared" si="37"/>
        <v>23760.587668520511</v>
      </c>
      <c r="F175" s="133">
        <f t="shared" si="28"/>
        <v>40353.073970054014</v>
      </c>
      <c r="G175" s="132">
        <f t="shared" si="29"/>
        <v>3409167.6126487567</v>
      </c>
      <c r="L175" s="204">
        <f t="shared" si="38"/>
        <v>50406</v>
      </c>
      <c r="M175" s="142">
        <v>162</v>
      </c>
      <c r="N175" s="152">
        <f t="shared" si="26"/>
        <v>380250.83676370379</v>
      </c>
      <c r="O175" s="205">
        <f t="shared" si="30"/>
        <v>1837.8790443579003</v>
      </c>
      <c r="P175" s="205">
        <f t="shared" si="31"/>
        <v>3964.1838298254856</v>
      </c>
      <c r="Q175" s="205">
        <f t="shared" si="32"/>
        <v>5802.0628741833862</v>
      </c>
      <c r="R175" s="152">
        <f t="shared" si="27"/>
        <v>376286.6529338783</v>
      </c>
    </row>
    <row r="176" spans="1:18" x14ac:dyDescent="0.25">
      <c r="A176" s="130">
        <f t="shared" si="33"/>
        <v>50437</v>
      </c>
      <c r="B176" s="131">
        <f t="shared" si="34"/>
        <v>163</v>
      </c>
      <c r="C176" s="132">
        <f t="shared" si="35"/>
        <v>3409167.6126487567</v>
      </c>
      <c r="D176" s="133">
        <f t="shared" si="36"/>
        <v>16477.643461135649</v>
      </c>
      <c r="E176" s="133">
        <f t="shared" si="37"/>
        <v>23875.430508918362</v>
      </c>
      <c r="F176" s="133">
        <f t="shared" si="28"/>
        <v>40353.073970054014</v>
      </c>
      <c r="G176" s="132">
        <f t="shared" si="29"/>
        <v>3385292.1821398381</v>
      </c>
      <c r="L176" s="204">
        <f t="shared" si="38"/>
        <v>50437</v>
      </c>
      <c r="M176" s="142">
        <v>163</v>
      </c>
      <c r="N176" s="152">
        <f t="shared" si="26"/>
        <v>376286.6529338783</v>
      </c>
      <c r="O176" s="205">
        <f t="shared" si="30"/>
        <v>1818.7188225137438</v>
      </c>
      <c r="P176" s="205">
        <f t="shared" si="31"/>
        <v>3983.3440516696428</v>
      </c>
      <c r="Q176" s="205">
        <f t="shared" si="32"/>
        <v>5802.0628741833862</v>
      </c>
      <c r="R176" s="152">
        <f t="shared" si="27"/>
        <v>372303.30888220866</v>
      </c>
    </row>
    <row r="177" spans="1:18" x14ac:dyDescent="0.25">
      <c r="A177" s="130">
        <f t="shared" si="33"/>
        <v>50465</v>
      </c>
      <c r="B177" s="131">
        <f t="shared" si="34"/>
        <v>164</v>
      </c>
      <c r="C177" s="132">
        <f t="shared" si="35"/>
        <v>3385292.1821398381</v>
      </c>
      <c r="D177" s="133">
        <f t="shared" si="36"/>
        <v>16362.245547009212</v>
      </c>
      <c r="E177" s="133">
        <f t="shared" si="37"/>
        <v>23990.828423044797</v>
      </c>
      <c r="F177" s="133">
        <f t="shared" si="28"/>
        <v>40353.073970054007</v>
      </c>
      <c r="G177" s="132">
        <f t="shared" si="29"/>
        <v>3361301.3537167935</v>
      </c>
      <c r="L177" s="204">
        <f t="shared" si="38"/>
        <v>50465</v>
      </c>
      <c r="M177" s="142">
        <v>164</v>
      </c>
      <c r="N177" s="152">
        <f t="shared" si="26"/>
        <v>372303.30888220866</v>
      </c>
      <c r="O177" s="205">
        <f t="shared" si="30"/>
        <v>1799.4659929306738</v>
      </c>
      <c r="P177" s="205">
        <f t="shared" si="31"/>
        <v>4002.5968812527117</v>
      </c>
      <c r="Q177" s="205">
        <f t="shared" si="32"/>
        <v>5802.0628741833852</v>
      </c>
      <c r="R177" s="152">
        <f t="shared" si="27"/>
        <v>368300.71200095594</v>
      </c>
    </row>
    <row r="178" spans="1:18" x14ac:dyDescent="0.25">
      <c r="A178" s="130">
        <f t="shared" si="33"/>
        <v>50496</v>
      </c>
      <c r="B178" s="131">
        <f t="shared" si="34"/>
        <v>165</v>
      </c>
      <c r="C178" s="132">
        <f t="shared" si="35"/>
        <v>3361301.3537167935</v>
      </c>
      <c r="D178" s="133">
        <f t="shared" si="36"/>
        <v>16246.289876297829</v>
      </c>
      <c r="E178" s="133">
        <f t="shared" si="37"/>
        <v>24106.784093756181</v>
      </c>
      <c r="F178" s="133">
        <f t="shared" si="28"/>
        <v>40353.073970054014</v>
      </c>
      <c r="G178" s="132">
        <f t="shared" si="29"/>
        <v>3337194.5696230372</v>
      </c>
      <c r="L178" s="204">
        <f t="shared" si="38"/>
        <v>50496</v>
      </c>
      <c r="M178" s="142">
        <v>165</v>
      </c>
      <c r="N178" s="152">
        <f t="shared" si="26"/>
        <v>368300.71200095594</v>
      </c>
      <c r="O178" s="205">
        <f t="shared" si="30"/>
        <v>1780.1201080046192</v>
      </c>
      <c r="P178" s="205">
        <f t="shared" si="31"/>
        <v>4021.9427661787672</v>
      </c>
      <c r="Q178" s="205">
        <f t="shared" si="32"/>
        <v>5802.0628741833862</v>
      </c>
      <c r="R178" s="152">
        <f t="shared" si="27"/>
        <v>364278.7692347772</v>
      </c>
    </row>
    <row r="179" spans="1:18" x14ac:dyDescent="0.25">
      <c r="A179" s="130">
        <f t="shared" si="33"/>
        <v>50526</v>
      </c>
      <c r="B179" s="131">
        <f t="shared" si="34"/>
        <v>166</v>
      </c>
      <c r="C179" s="132">
        <f t="shared" si="35"/>
        <v>3337194.5696230372</v>
      </c>
      <c r="D179" s="133">
        <f t="shared" si="36"/>
        <v>16129.773753178008</v>
      </c>
      <c r="E179" s="133">
        <f t="shared" si="37"/>
        <v>24223.300216876003</v>
      </c>
      <c r="F179" s="133">
        <f t="shared" si="28"/>
        <v>40353.073970054014</v>
      </c>
      <c r="G179" s="132">
        <f t="shared" si="29"/>
        <v>3312971.2694061613</v>
      </c>
      <c r="L179" s="204">
        <f t="shared" si="38"/>
        <v>50526</v>
      </c>
      <c r="M179" s="142">
        <v>166</v>
      </c>
      <c r="N179" s="152">
        <f t="shared" si="26"/>
        <v>364278.7692347772</v>
      </c>
      <c r="O179" s="205">
        <f t="shared" si="30"/>
        <v>1760.6807179680884</v>
      </c>
      <c r="P179" s="205">
        <f t="shared" si="31"/>
        <v>4041.382156215298</v>
      </c>
      <c r="Q179" s="205">
        <f t="shared" si="32"/>
        <v>5802.0628741833862</v>
      </c>
      <c r="R179" s="152">
        <f t="shared" si="27"/>
        <v>360237.38707856188</v>
      </c>
    </row>
    <row r="180" spans="1:18" x14ac:dyDescent="0.25">
      <c r="A180" s="130">
        <f t="shared" si="33"/>
        <v>50557</v>
      </c>
      <c r="B180" s="131">
        <f t="shared" si="34"/>
        <v>167</v>
      </c>
      <c r="C180" s="132">
        <f t="shared" si="35"/>
        <v>3312971.2694061613</v>
      </c>
      <c r="D180" s="133">
        <f t="shared" si="36"/>
        <v>16012.694468796441</v>
      </c>
      <c r="E180" s="133">
        <f t="shared" si="37"/>
        <v>24340.379501257572</v>
      </c>
      <c r="F180" s="133">
        <f t="shared" si="28"/>
        <v>40353.073970054014</v>
      </c>
      <c r="G180" s="132">
        <f t="shared" si="29"/>
        <v>3288630.8899049037</v>
      </c>
      <c r="L180" s="204">
        <f t="shared" si="38"/>
        <v>50557</v>
      </c>
      <c r="M180" s="142">
        <v>167</v>
      </c>
      <c r="N180" s="152">
        <f t="shared" si="26"/>
        <v>360237.38707856188</v>
      </c>
      <c r="O180" s="205">
        <f t="shared" si="30"/>
        <v>1741.1473708797143</v>
      </c>
      <c r="P180" s="205">
        <f t="shared" si="31"/>
        <v>4060.9155033036714</v>
      </c>
      <c r="Q180" s="205">
        <f t="shared" si="32"/>
        <v>5802.0628741833862</v>
      </c>
      <c r="R180" s="152">
        <f t="shared" si="27"/>
        <v>356176.47157525818</v>
      </c>
    </row>
    <row r="181" spans="1:18" x14ac:dyDescent="0.25">
      <c r="A181" s="130">
        <f t="shared" si="33"/>
        <v>50587</v>
      </c>
      <c r="B181" s="131">
        <f t="shared" si="34"/>
        <v>168</v>
      </c>
      <c r="C181" s="132">
        <f t="shared" si="35"/>
        <v>3288630.8899049037</v>
      </c>
      <c r="D181" s="133">
        <f t="shared" si="36"/>
        <v>15895.049301207026</v>
      </c>
      <c r="E181" s="133">
        <f t="shared" si="37"/>
        <v>24458.024668846982</v>
      </c>
      <c r="F181" s="133">
        <f t="shared" si="28"/>
        <v>40353.073970054007</v>
      </c>
      <c r="G181" s="132">
        <f t="shared" si="29"/>
        <v>3264172.8652360565</v>
      </c>
      <c r="L181" s="204">
        <f t="shared" si="38"/>
        <v>50587</v>
      </c>
      <c r="M181" s="142">
        <v>168</v>
      </c>
      <c r="N181" s="152">
        <f t="shared" si="26"/>
        <v>356176.47157525818</v>
      </c>
      <c r="O181" s="205">
        <f t="shared" si="30"/>
        <v>1721.5196126137466</v>
      </c>
      <c r="P181" s="205">
        <f t="shared" si="31"/>
        <v>4080.5432615696391</v>
      </c>
      <c r="Q181" s="205">
        <f t="shared" si="32"/>
        <v>5802.0628741833862</v>
      </c>
      <c r="R181" s="152">
        <f t="shared" si="27"/>
        <v>352095.92831368855</v>
      </c>
    </row>
    <row r="182" spans="1:18" x14ac:dyDescent="0.25">
      <c r="A182" s="130">
        <f t="shared" si="33"/>
        <v>50618</v>
      </c>
      <c r="B182" s="131">
        <f t="shared" si="34"/>
        <v>169</v>
      </c>
      <c r="C182" s="132">
        <f t="shared" si="35"/>
        <v>3264172.8652360565</v>
      </c>
      <c r="D182" s="133">
        <f t="shared" si="36"/>
        <v>15776.835515307599</v>
      </c>
      <c r="E182" s="133">
        <f t="shared" si="37"/>
        <v>24576.23845474641</v>
      </c>
      <c r="F182" s="133">
        <f t="shared" si="28"/>
        <v>40353.073970054007</v>
      </c>
      <c r="G182" s="132">
        <f t="shared" si="29"/>
        <v>3239596.62678131</v>
      </c>
      <c r="L182" s="204">
        <f t="shared" si="38"/>
        <v>50618</v>
      </c>
      <c r="M182" s="142">
        <v>169</v>
      </c>
      <c r="N182" s="152">
        <f t="shared" si="26"/>
        <v>352095.92831368855</v>
      </c>
      <c r="O182" s="205">
        <f t="shared" si="30"/>
        <v>1701.7969868494931</v>
      </c>
      <c r="P182" s="205">
        <f t="shared" si="31"/>
        <v>4100.2658873338924</v>
      </c>
      <c r="Q182" s="205">
        <f t="shared" si="32"/>
        <v>5802.0628741833852</v>
      </c>
      <c r="R182" s="152">
        <f t="shared" si="27"/>
        <v>347995.66242635465</v>
      </c>
    </row>
    <row r="183" spans="1:18" x14ac:dyDescent="0.25">
      <c r="A183" s="130">
        <f t="shared" si="33"/>
        <v>50649</v>
      </c>
      <c r="B183" s="131">
        <f t="shared" si="34"/>
        <v>170</v>
      </c>
      <c r="C183" s="132">
        <f t="shared" si="35"/>
        <v>3239596.62678131</v>
      </c>
      <c r="D183" s="133">
        <f t="shared" si="36"/>
        <v>15658.050362776328</v>
      </c>
      <c r="E183" s="133">
        <f t="shared" si="37"/>
        <v>24695.023607277682</v>
      </c>
      <c r="F183" s="133">
        <f t="shared" si="28"/>
        <v>40353.073970054014</v>
      </c>
      <c r="G183" s="132">
        <f t="shared" si="29"/>
        <v>3214901.6031740322</v>
      </c>
      <c r="L183" s="204">
        <f t="shared" si="38"/>
        <v>50649</v>
      </c>
      <c r="M183" s="142">
        <v>170</v>
      </c>
      <c r="N183" s="152">
        <f t="shared" si="26"/>
        <v>347995.66242635465</v>
      </c>
      <c r="O183" s="205">
        <f t="shared" si="30"/>
        <v>1681.9790350607129</v>
      </c>
      <c r="P183" s="205">
        <f t="shared" si="31"/>
        <v>4120.0838391226735</v>
      </c>
      <c r="Q183" s="205">
        <f t="shared" si="32"/>
        <v>5802.0628741833862</v>
      </c>
      <c r="R183" s="152">
        <f t="shared" si="27"/>
        <v>343875.57858723198</v>
      </c>
    </row>
    <row r="184" spans="1:18" x14ac:dyDescent="0.25">
      <c r="A184" s="130">
        <f t="shared" si="33"/>
        <v>50679</v>
      </c>
      <c r="B184" s="131">
        <f t="shared" si="34"/>
        <v>171</v>
      </c>
      <c r="C184" s="132">
        <f t="shared" si="35"/>
        <v>3214901.6031740322</v>
      </c>
      <c r="D184" s="133">
        <f t="shared" si="36"/>
        <v>15538.691082007819</v>
      </c>
      <c r="E184" s="133">
        <f t="shared" si="37"/>
        <v>24814.382888046195</v>
      </c>
      <c r="F184" s="133">
        <f t="shared" si="28"/>
        <v>40353.073970054014</v>
      </c>
      <c r="G184" s="132">
        <f t="shared" si="29"/>
        <v>3190087.2202859861</v>
      </c>
      <c r="L184" s="204">
        <f t="shared" si="38"/>
        <v>50679</v>
      </c>
      <c r="M184" s="142">
        <v>171</v>
      </c>
      <c r="N184" s="152">
        <f t="shared" si="26"/>
        <v>343875.57858723198</v>
      </c>
      <c r="O184" s="205">
        <f t="shared" si="30"/>
        <v>1662.0652965049535</v>
      </c>
      <c r="P184" s="205">
        <f t="shared" si="31"/>
        <v>4139.9975776784331</v>
      </c>
      <c r="Q184" s="205">
        <f t="shared" si="32"/>
        <v>5802.0628741833862</v>
      </c>
      <c r="R184" s="152">
        <f t="shared" si="27"/>
        <v>339735.58100955357</v>
      </c>
    </row>
    <row r="185" spans="1:18" x14ac:dyDescent="0.25">
      <c r="A185" s="130">
        <f t="shared" si="33"/>
        <v>50710</v>
      </c>
      <c r="B185" s="131">
        <f t="shared" si="34"/>
        <v>172</v>
      </c>
      <c r="C185" s="132">
        <f t="shared" si="35"/>
        <v>3190087.2202859861</v>
      </c>
      <c r="D185" s="133">
        <f t="shared" si="36"/>
        <v>15418.754898048926</v>
      </c>
      <c r="E185" s="133">
        <f t="shared" si="37"/>
        <v>24934.319072005084</v>
      </c>
      <c r="F185" s="133">
        <f t="shared" si="28"/>
        <v>40353.073970054014</v>
      </c>
      <c r="G185" s="132">
        <f t="shared" si="29"/>
        <v>3165152.9012139812</v>
      </c>
      <c r="L185" s="204">
        <f t="shared" si="38"/>
        <v>50710</v>
      </c>
      <c r="M185" s="142">
        <v>172</v>
      </c>
      <c r="N185" s="152">
        <f t="shared" si="26"/>
        <v>339735.58100955357</v>
      </c>
      <c r="O185" s="205">
        <f t="shared" si="30"/>
        <v>1642.0553082128406</v>
      </c>
      <c r="P185" s="205">
        <f t="shared" si="31"/>
        <v>4160.0075659705453</v>
      </c>
      <c r="Q185" s="205">
        <f t="shared" si="32"/>
        <v>5802.0628741833862</v>
      </c>
      <c r="R185" s="152">
        <f t="shared" si="27"/>
        <v>335575.57344358304</v>
      </c>
    </row>
    <row r="186" spans="1:18" x14ac:dyDescent="0.25">
      <c r="A186" s="130">
        <f t="shared" si="33"/>
        <v>50740</v>
      </c>
      <c r="B186" s="131">
        <f t="shared" si="34"/>
        <v>173</v>
      </c>
      <c r="C186" s="132">
        <f t="shared" si="35"/>
        <v>3165152.9012139812</v>
      </c>
      <c r="D186" s="133">
        <f t="shared" si="36"/>
        <v>15298.239022534239</v>
      </c>
      <c r="E186" s="133">
        <f t="shared" si="37"/>
        <v>25054.834947519776</v>
      </c>
      <c r="F186" s="133">
        <f t="shared" si="28"/>
        <v>40353.073970054014</v>
      </c>
      <c r="G186" s="132">
        <f t="shared" si="29"/>
        <v>3140098.0662664613</v>
      </c>
      <c r="L186" s="204">
        <f t="shared" si="38"/>
        <v>50740</v>
      </c>
      <c r="M186" s="142">
        <v>173</v>
      </c>
      <c r="N186" s="152">
        <f t="shared" si="26"/>
        <v>335575.57344358304</v>
      </c>
      <c r="O186" s="205">
        <f t="shared" si="30"/>
        <v>1621.9486049773168</v>
      </c>
      <c r="P186" s="205">
        <f t="shared" si="31"/>
        <v>4180.1142692060694</v>
      </c>
      <c r="Q186" s="205">
        <f t="shared" si="32"/>
        <v>5802.0628741833862</v>
      </c>
      <c r="R186" s="152">
        <f t="shared" si="27"/>
        <v>331395.45917437697</v>
      </c>
    </row>
    <row r="187" spans="1:18" x14ac:dyDescent="0.25">
      <c r="A187" s="130">
        <f t="shared" si="33"/>
        <v>50771</v>
      </c>
      <c r="B187" s="131">
        <f t="shared" si="34"/>
        <v>174</v>
      </c>
      <c r="C187" s="132">
        <f t="shared" si="35"/>
        <v>3140098.0662664613</v>
      </c>
      <c r="D187" s="133">
        <f t="shared" si="36"/>
        <v>15177.140653621223</v>
      </c>
      <c r="E187" s="133">
        <f t="shared" si="37"/>
        <v>25175.933316432784</v>
      </c>
      <c r="F187" s="133">
        <f t="shared" si="28"/>
        <v>40353.073970054007</v>
      </c>
      <c r="G187" s="132">
        <f t="shared" si="29"/>
        <v>3114922.1329500284</v>
      </c>
      <c r="L187" s="204">
        <f t="shared" si="38"/>
        <v>50771</v>
      </c>
      <c r="M187" s="142">
        <v>174</v>
      </c>
      <c r="N187" s="152">
        <f t="shared" si="26"/>
        <v>331395.45917437697</v>
      </c>
      <c r="O187" s="205">
        <f t="shared" si="30"/>
        <v>1601.7447193428204</v>
      </c>
      <c r="P187" s="205">
        <f t="shared" si="31"/>
        <v>4200.3181548405655</v>
      </c>
      <c r="Q187" s="205">
        <f t="shared" si="32"/>
        <v>5802.0628741833862</v>
      </c>
      <c r="R187" s="152">
        <f t="shared" si="27"/>
        <v>327195.14101953642</v>
      </c>
    </row>
    <row r="188" spans="1:18" x14ac:dyDescent="0.25">
      <c r="A188" s="130">
        <f t="shared" si="33"/>
        <v>50802</v>
      </c>
      <c r="B188" s="131">
        <f t="shared" si="34"/>
        <v>175</v>
      </c>
      <c r="C188" s="132">
        <f t="shared" si="35"/>
        <v>3114922.1329500284</v>
      </c>
      <c r="D188" s="133">
        <f t="shared" si="36"/>
        <v>15055.456975925132</v>
      </c>
      <c r="E188" s="133">
        <f t="shared" si="37"/>
        <v>25297.616994128879</v>
      </c>
      <c r="F188" s="133">
        <f t="shared" si="28"/>
        <v>40353.073970054014</v>
      </c>
      <c r="G188" s="132">
        <f t="shared" si="29"/>
        <v>3089624.5159558994</v>
      </c>
      <c r="L188" s="204">
        <f t="shared" si="38"/>
        <v>50802</v>
      </c>
      <c r="M188" s="142">
        <v>175</v>
      </c>
      <c r="N188" s="152">
        <f t="shared" si="26"/>
        <v>327195.14101953642</v>
      </c>
      <c r="O188" s="205">
        <f t="shared" si="30"/>
        <v>1581.4431815944245</v>
      </c>
      <c r="P188" s="205">
        <f t="shared" si="31"/>
        <v>4220.6196925889617</v>
      </c>
      <c r="Q188" s="205">
        <f t="shared" si="32"/>
        <v>5802.0628741833862</v>
      </c>
      <c r="R188" s="152">
        <f t="shared" si="27"/>
        <v>322974.52132694743</v>
      </c>
    </row>
    <row r="189" spans="1:18" x14ac:dyDescent="0.25">
      <c r="A189" s="130">
        <f t="shared" si="33"/>
        <v>50830</v>
      </c>
      <c r="B189" s="131">
        <f t="shared" si="34"/>
        <v>176</v>
      </c>
      <c r="C189" s="132">
        <f t="shared" si="35"/>
        <v>3089624.5159558994</v>
      </c>
      <c r="D189" s="133">
        <f t="shared" si="36"/>
        <v>14933.185160453511</v>
      </c>
      <c r="E189" s="133">
        <f t="shared" si="37"/>
        <v>25419.888809600503</v>
      </c>
      <c r="F189" s="133">
        <f t="shared" si="28"/>
        <v>40353.073970054014</v>
      </c>
      <c r="G189" s="132">
        <f t="shared" si="29"/>
        <v>3064204.627146299</v>
      </c>
      <c r="L189" s="204">
        <f t="shared" si="38"/>
        <v>50830</v>
      </c>
      <c r="M189" s="142">
        <v>176</v>
      </c>
      <c r="N189" s="152">
        <f t="shared" si="26"/>
        <v>322974.52132694743</v>
      </c>
      <c r="O189" s="205">
        <f t="shared" si="30"/>
        <v>1561.0435197469114</v>
      </c>
      <c r="P189" s="205">
        <f t="shared" si="31"/>
        <v>4241.0193544364747</v>
      </c>
      <c r="Q189" s="205">
        <f t="shared" si="32"/>
        <v>5802.0628741833862</v>
      </c>
      <c r="R189" s="152">
        <f t="shared" si="27"/>
        <v>318733.50197251095</v>
      </c>
    </row>
    <row r="190" spans="1:18" x14ac:dyDescent="0.25">
      <c r="A190" s="130">
        <f t="shared" si="33"/>
        <v>50861</v>
      </c>
      <c r="B190" s="131">
        <f t="shared" si="34"/>
        <v>177</v>
      </c>
      <c r="C190" s="132">
        <f t="shared" si="35"/>
        <v>3064204.627146299</v>
      </c>
      <c r="D190" s="133">
        <f t="shared" si="36"/>
        <v>14810.32236454044</v>
      </c>
      <c r="E190" s="133">
        <f t="shared" si="37"/>
        <v>25542.751605513567</v>
      </c>
      <c r="F190" s="133">
        <f t="shared" si="28"/>
        <v>40353.073970054007</v>
      </c>
      <c r="G190" s="132">
        <f t="shared" si="29"/>
        <v>3038661.8755407855</v>
      </c>
      <c r="L190" s="204">
        <f t="shared" si="38"/>
        <v>50861</v>
      </c>
      <c r="M190" s="142">
        <v>177</v>
      </c>
      <c r="N190" s="152">
        <f t="shared" si="26"/>
        <v>318733.50197251095</v>
      </c>
      <c r="O190" s="205">
        <f t="shared" si="30"/>
        <v>1540.5452595338013</v>
      </c>
      <c r="P190" s="205">
        <f t="shared" si="31"/>
        <v>4261.5176146495842</v>
      </c>
      <c r="Q190" s="205">
        <f t="shared" si="32"/>
        <v>5802.0628741833852</v>
      </c>
      <c r="R190" s="152">
        <f t="shared" si="27"/>
        <v>314471.98435786134</v>
      </c>
    </row>
    <row r="191" spans="1:18" x14ac:dyDescent="0.25">
      <c r="A191" s="130">
        <f t="shared" si="33"/>
        <v>50891</v>
      </c>
      <c r="B191" s="131">
        <f t="shared" si="34"/>
        <v>178</v>
      </c>
      <c r="C191" s="132">
        <f t="shared" si="35"/>
        <v>3038661.8755407855</v>
      </c>
      <c r="D191" s="133">
        <f t="shared" si="36"/>
        <v>14686.865731780457</v>
      </c>
      <c r="E191" s="133">
        <f t="shared" si="37"/>
        <v>25666.208238273553</v>
      </c>
      <c r="F191" s="133">
        <f t="shared" si="28"/>
        <v>40353.073970054014</v>
      </c>
      <c r="G191" s="132">
        <f t="shared" si="29"/>
        <v>3012995.6673025121</v>
      </c>
      <c r="L191" s="204">
        <f t="shared" si="38"/>
        <v>50891</v>
      </c>
      <c r="M191" s="142">
        <v>178</v>
      </c>
      <c r="N191" s="152">
        <f t="shared" si="26"/>
        <v>314471.98435786134</v>
      </c>
      <c r="O191" s="205">
        <f t="shared" si="30"/>
        <v>1519.9479243963285</v>
      </c>
      <c r="P191" s="205">
        <f t="shared" si="31"/>
        <v>4282.1149497870574</v>
      </c>
      <c r="Q191" s="205">
        <f t="shared" si="32"/>
        <v>5802.0628741833862</v>
      </c>
      <c r="R191" s="152">
        <f t="shared" si="27"/>
        <v>310189.8694080743</v>
      </c>
    </row>
    <row r="192" spans="1:18" x14ac:dyDescent="0.25">
      <c r="A192" s="130">
        <f t="shared" si="33"/>
        <v>50922</v>
      </c>
      <c r="B192" s="131">
        <f t="shared" si="34"/>
        <v>179</v>
      </c>
      <c r="C192" s="132">
        <f t="shared" si="35"/>
        <v>3012995.6673025121</v>
      </c>
      <c r="D192" s="133">
        <f t="shared" si="36"/>
        <v>14562.812391962136</v>
      </c>
      <c r="E192" s="133">
        <f t="shared" si="37"/>
        <v>25790.261578091875</v>
      </c>
      <c r="F192" s="133">
        <f t="shared" si="28"/>
        <v>40353.073970054014</v>
      </c>
      <c r="G192" s="132">
        <f t="shared" si="29"/>
        <v>2987205.4057244202</v>
      </c>
      <c r="L192" s="204">
        <f t="shared" si="38"/>
        <v>50922</v>
      </c>
      <c r="M192" s="142">
        <v>179</v>
      </c>
      <c r="N192" s="152">
        <f t="shared" si="26"/>
        <v>310189.8694080743</v>
      </c>
      <c r="O192" s="205">
        <f t="shared" si="30"/>
        <v>1499.2510354723579</v>
      </c>
      <c r="P192" s="205">
        <f t="shared" si="31"/>
        <v>4302.811838711028</v>
      </c>
      <c r="Q192" s="205">
        <f t="shared" si="32"/>
        <v>5802.0628741833862</v>
      </c>
      <c r="R192" s="152">
        <f t="shared" si="27"/>
        <v>305887.05756936327</v>
      </c>
    </row>
    <row r="193" spans="1:18" x14ac:dyDescent="0.25">
      <c r="A193" s="130">
        <f t="shared" si="33"/>
        <v>50952</v>
      </c>
      <c r="B193" s="131">
        <f t="shared" si="34"/>
        <v>180</v>
      </c>
      <c r="C193" s="132">
        <f t="shared" si="35"/>
        <v>2987205.4057244202</v>
      </c>
      <c r="D193" s="133">
        <f t="shared" si="36"/>
        <v>14438.159461001358</v>
      </c>
      <c r="E193" s="133">
        <f t="shared" si="37"/>
        <v>25914.914509052654</v>
      </c>
      <c r="F193" s="133">
        <f t="shared" si="28"/>
        <v>40353.073970054014</v>
      </c>
      <c r="G193" s="132">
        <f t="shared" si="29"/>
        <v>2961290.4912153673</v>
      </c>
      <c r="L193" s="204">
        <f t="shared" si="38"/>
        <v>50952</v>
      </c>
      <c r="M193" s="142">
        <v>180</v>
      </c>
      <c r="N193" s="152">
        <f t="shared" si="26"/>
        <v>305887.05756936327</v>
      </c>
      <c r="O193" s="205">
        <f t="shared" si="30"/>
        <v>1478.4541115852544</v>
      </c>
      <c r="P193" s="205">
        <f t="shared" si="31"/>
        <v>4323.6087625981318</v>
      </c>
      <c r="Q193" s="205">
        <f t="shared" si="32"/>
        <v>5802.0628741833862</v>
      </c>
      <c r="R193" s="152">
        <f t="shared" si="27"/>
        <v>301563.44880676514</v>
      </c>
    </row>
    <row r="194" spans="1:18" x14ac:dyDescent="0.25">
      <c r="A194" s="130">
        <f t="shared" si="33"/>
        <v>50983</v>
      </c>
      <c r="B194" s="131">
        <f t="shared" si="34"/>
        <v>181</v>
      </c>
      <c r="C194" s="132">
        <f t="shared" si="35"/>
        <v>2961290.4912153673</v>
      </c>
      <c r="D194" s="133">
        <f t="shared" si="36"/>
        <v>14312.904040874269</v>
      </c>
      <c r="E194" s="133">
        <f t="shared" si="37"/>
        <v>26040.169929179734</v>
      </c>
      <c r="F194" s="133">
        <f t="shared" si="28"/>
        <v>40353.073970054</v>
      </c>
      <c r="G194" s="132">
        <f t="shared" si="29"/>
        <v>2935250.3212861875</v>
      </c>
      <c r="L194" s="204">
        <f t="shared" si="38"/>
        <v>50983</v>
      </c>
      <c r="M194" s="142">
        <v>181</v>
      </c>
      <c r="N194" s="152">
        <f t="shared" si="26"/>
        <v>301563.44880676514</v>
      </c>
      <c r="O194" s="205">
        <f t="shared" si="30"/>
        <v>1457.5566692326968</v>
      </c>
      <c r="P194" s="205">
        <f t="shared" si="31"/>
        <v>4344.5062049506887</v>
      </c>
      <c r="Q194" s="205">
        <f t="shared" si="32"/>
        <v>5802.0628741833852</v>
      </c>
      <c r="R194" s="152">
        <f t="shared" si="27"/>
        <v>297218.94260181446</v>
      </c>
    </row>
    <row r="195" spans="1:18" x14ac:dyDescent="0.25">
      <c r="A195" s="130">
        <f t="shared" si="33"/>
        <v>51014</v>
      </c>
      <c r="B195" s="131">
        <f t="shared" si="34"/>
        <v>182</v>
      </c>
      <c r="C195" s="132">
        <f t="shared" si="35"/>
        <v>2935250.3212861875</v>
      </c>
      <c r="D195" s="133">
        <f t="shared" si="36"/>
        <v>14187.043219549903</v>
      </c>
      <c r="E195" s="133">
        <f t="shared" si="37"/>
        <v>26166.030750504106</v>
      </c>
      <c r="F195" s="133">
        <f t="shared" si="28"/>
        <v>40353.073970054007</v>
      </c>
      <c r="G195" s="132">
        <f t="shared" si="29"/>
        <v>2909084.2905356833</v>
      </c>
      <c r="L195" s="204">
        <f t="shared" si="38"/>
        <v>51014</v>
      </c>
      <c r="M195" s="142">
        <v>182</v>
      </c>
      <c r="N195" s="152">
        <f t="shared" si="26"/>
        <v>297218.94260181446</v>
      </c>
      <c r="O195" s="205">
        <f t="shared" si="30"/>
        <v>1436.5582225754356</v>
      </c>
      <c r="P195" s="205">
        <f t="shared" si="31"/>
        <v>4365.504651607951</v>
      </c>
      <c r="Q195" s="205">
        <f t="shared" si="32"/>
        <v>5802.0628741833862</v>
      </c>
      <c r="R195" s="152">
        <f t="shared" si="27"/>
        <v>292853.43795020651</v>
      </c>
    </row>
    <row r="196" spans="1:18" x14ac:dyDescent="0.25">
      <c r="A196" s="130">
        <f t="shared" si="33"/>
        <v>51044</v>
      </c>
      <c r="B196" s="131">
        <f t="shared" si="34"/>
        <v>183</v>
      </c>
      <c r="C196" s="132">
        <f t="shared" si="35"/>
        <v>2909084.2905356833</v>
      </c>
      <c r="D196" s="133">
        <f t="shared" si="36"/>
        <v>14060.574070922468</v>
      </c>
      <c r="E196" s="133">
        <f t="shared" si="37"/>
        <v>26292.499899131541</v>
      </c>
      <c r="F196" s="133">
        <f t="shared" si="28"/>
        <v>40353.073970054007</v>
      </c>
      <c r="G196" s="132">
        <f t="shared" si="29"/>
        <v>2882791.7906365516</v>
      </c>
      <c r="L196" s="204">
        <f t="shared" si="38"/>
        <v>51044</v>
      </c>
      <c r="M196" s="142">
        <v>183</v>
      </c>
      <c r="N196" s="152">
        <f t="shared" si="26"/>
        <v>292853.43795020651</v>
      </c>
      <c r="O196" s="205">
        <f t="shared" si="30"/>
        <v>1415.458283425997</v>
      </c>
      <c r="P196" s="205">
        <f t="shared" si="31"/>
        <v>4386.6045907573889</v>
      </c>
      <c r="Q196" s="205">
        <f t="shared" si="32"/>
        <v>5802.0628741833862</v>
      </c>
      <c r="R196" s="152">
        <f t="shared" si="27"/>
        <v>288466.83335944911</v>
      </c>
    </row>
    <row r="197" spans="1:18" x14ac:dyDescent="0.25">
      <c r="A197" s="130">
        <f t="shared" si="33"/>
        <v>51075</v>
      </c>
      <c r="B197" s="131">
        <f t="shared" si="34"/>
        <v>184</v>
      </c>
      <c r="C197" s="132">
        <f t="shared" si="35"/>
        <v>2882791.7906365516</v>
      </c>
      <c r="D197" s="133">
        <f t="shared" si="36"/>
        <v>13933.493654743328</v>
      </c>
      <c r="E197" s="133">
        <f t="shared" si="37"/>
        <v>26419.580315310683</v>
      </c>
      <c r="F197" s="133">
        <f t="shared" si="28"/>
        <v>40353.073970054014</v>
      </c>
      <c r="G197" s="132">
        <f t="shared" si="29"/>
        <v>2856372.2103212411</v>
      </c>
      <c r="L197" s="204">
        <f t="shared" si="38"/>
        <v>51075</v>
      </c>
      <c r="M197" s="142">
        <v>184</v>
      </c>
      <c r="N197" s="152">
        <f t="shared" si="26"/>
        <v>288466.83335944911</v>
      </c>
      <c r="O197" s="205">
        <f t="shared" si="30"/>
        <v>1394.256361237336</v>
      </c>
      <c r="P197" s="205">
        <f t="shared" si="31"/>
        <v>4407.8065129460501</v>
      </c>
      <c r="Q197" s="205">
        <f t="shared" si="32"/>
        <v>5802.0628741833862</v>
      </c>
      <c r="R197" s="152">
        <f t="shared" si="27"/>
        <v>284059.02684650308</v>
      </c>
    </row>
    <row r="198" spans="1:18" x14ac:dyDescent="0.25">
      <c r="A198" s="130">
        <f t="shared" si="33"/>
        <v>51105</v>
      </c>
      <c r="B198" s="131">
        <f t="shared" si="34"/>
        <v>185</v>
      </c>
      <c r="C198" s="132">
        <f t="shared" si="35"/>
        <v>2856372.2103212411</v>
      </c>
      <c r="D198" s="133">
        <f t="shared" si="36"/>
        <v>13805.799016552661</v>
      </c>
      <c r="E198" s="133">
        <f t="shared" si="37"/>
        <v>26547.27495350135</v>
      </c>
      <c r="F198" s="133">
        <f t="shared" si="28"/>
        <v>40353.073970054014</v>
      </c>
      <c r="G198" s="132">
        <f t="shared" si="29"/>
        <v>2829824.9353677398</v>
      </c>
      <c r="L198" s="204">
        <f t="shared" si="38"/>
        <v>51105</v>
      </c>
      <c r="M198" s="142">
        <v>185</v>
      </c>
      <c r="N198" s="152">
        <f t="shared" si="26"/>
        <v>284059.02684650308</v>
      </c>
      <c r="O198" s="205">
        <f t="shared" si="30"/>
        <v>1372.9519630914301</v>
      </c>
      <c r="P198" s="205">
        <f t="shared" si="31"/>
        <v>4429.110911091956</v>
      </c>
      <c r="Q198" s="205">
        <f t="shared" si="32"/>
        <v>5802.0628741833862</v>
      </c>
      <c r="R198" s="152">
        <f t="shared" si="27"/>
        <v>279629.91593541112</v>
      </c>
    </row>
    <row r="199" spans="1:18" x14ac:dyDescent="0.25">
      <c r="A199" s="130">
        <f t="shared" si="33"/>
        <v>51136</v>
      </c>
      <c r="B199" s="131">
        <f t="shared" si="34"/>
        <v>186</v>
      </c>
      <c r="C199" s="132">
        <f t="shared" si="35"/>
        <v>2829824.9353677398</v>
      </c>
      <c r="D199" s="133">
        <f t="shared" si="36"/>
        <v>13677.487187610739</v>
      </c>
      <c r="E199" s="133">
        <f t="shared" si="37"/>
        <v>26675.586782443272</v>
      </c>
      <c r="F199" s="133">
        <f t="shared" si="28"/>
        <v>40353.073970054014</v>
      </c>
      <c r="G199" s="132">
        <f t="shared" si="29"/>
        <v>2803149.3485852964</v>
      </c>
      <c r="L199" s="204">
        <f t="shared" si="38"/>
        <v>51136</v>
      </c>
      <c r="M199" s="142">
        <v>186</v>
      </c>
      <c r="N199" s="152">
        <f t="shared" si="26"/>
        <v>279629.91593541112</v>
      </c>
      <c r="O199" s="205">
        <f t="shared" si="30"/>
        <v>1351.5445936878191</v>
      </c>
      <c r="P199" s="205">
        <f t="shared" si="31"/>
        <v>4450.5182804955675</v>
      </c>
      <c r="Q199" s="205">
        <f t="shared" si="32"/>
        <v>5802.0628741833862</v>
      </c>
      <c r="R199" s="152">
        <f t="shared" si="27"/>
        <v>275179.39765491558</v>
      </c>
    </row>
    <row r="200" spans="1:18" x14ac:dyDescent="0.25">
      <c r="A200" s="130">
        <f t="shared" si="33"/>
        <v>51167</v>
      </c>
      <c r="B200" s="131">
        <f t="shared" si="34"/>
        <v>187</v>
      </c>
      <c r="C200" s="132">
        <f t="shared" si="35"/>
        <v>2803149.3485852964</v>
      </c>
      <c r="D200" s="133">
        <f t="shared" si="36"/>
        <v>13548.555184828929</v>
      </c>
      <c r="E200" s="133">
        <f t="shared" si="37"/>
        <v>26804.518785225082</v>
      </c>
      <c r="F200" s="133">
        <f t="shared" si="28"/>
        <v>40353.073970054014</v>
      </c>
      <c r="G200" s="132">
        <f t="shared" si="29"/>
        <v>2776344.8298000712</v>
      </c>
      <c r="L200" s="204">
        <f t="shared" si="38"/>
        <v>51167</v>
      </c>
      <c r="M200" s="142">
        <v>187</v>
      </c>
      <c r="N200" s="152">
        <f t="shared" si="26"/>
        <v>275179.39765491558</v>
      </c>
      <c r="O200" s="205">
        <f t="shared" si="30"/>
        <v>1330.0337553320905</v>
      </c>
      <c r="P200" s="205">
        <f t="shared" si="31"/>
        <v>4472.0291188512956</v>
      </c>
      <c r="Q200" s="205">
        <f t="shared" si="32"/>
        <v>5802.0628741833862</v>
      </c>
      <c r="R200" s="152">
        <f t="shared" si="27"/>
        <v>270707.36853606428</v>
      </c>
    </row>
    <row r="201" spans="1:18" x14ac:dyDescent="0.25">
      <c r="A201" s="130">
        <f t="shared" si="33"/>
        <v>51196</v>
      </c>
      <c r="B201" s="131">
        <f t="shared" si="34"/>
        <v>188</v>
      </c>
      <c r="C201" s="132">
        <f t="shared" si="35"/>
        <v>2776344.8298000712</v>
      </c>
      <c r="D201" s="133">
        <f t="shared" si="36"/>
        <v>13419.000010700343</v>
      </c>
      <c r="E201" s="133">
        <f t="shared" si="37"/>
        <v>26934.073959353671</v>
      </c>
      <c r="F201" s="133">
        <f t="shared" si="28"/>
        <v>40353.073970054014</v>
      </c>
      <c r="G201" s="132">
        <f t="shared" si="29"/>
        <v>2749410.7558407173</v>
      </c>
      <c r="L201" s="204">
        <f t="shared" si="38"/>
        <v>51196</v>
      </c>
      <c r="M201" s="142">
        <v>188</v>
      </c>
      <c r="N201" s="152">
        <f t="shared" si="26"/>
        <v>270707.36853606428</v>
      </c>
      <c r="O201" s="205">
        <f t="shared" si="30"/>
        <v>1308.4189479243094</v>
      </c>
      <c r="P201" s="205">
        <f t="shared" si="31"/>
        <v>4493.6439262590766</v>
      </c>
      <c r="Q201" s="205">
        <f t="shared" si="32"/>
        <v>5802.0628741833862</v>
      </c>
      <c r="R201" s="152">
        <f t="shared" si="27"/>
        <v>266213.72460980521</v>
      </c>
    </row>
    <row r="202" spans="1:18" x14ac:dyDescent="0.25">
      <c r="A202" s="130">
        <f t="shared" si="33"/>
        <v>51227</v>
      </c>
      <c r="B202" s="131">
        <f t="shared" si="34"/>
        <v>189</v>
      </c>
      <c r="C202" s="132">
        <f t="shared" si="35"/>
        <v>2749410.7558407173</v>
      </c>
      <c r="D202" s="133">
        <f t="shared" si="36"/>
        <v>13288.818653230132</v>
      </c>
      <c r="E202" s="133">
        <f t="shared" si="37"/>
        <v>27064.255316823877</v>
      </c>
      <c r="F202" s="133">
        <f t="shared" si="28"/>
        <v>40353.073970054007</v>
      </c>
      <c r="G202" s="132">
        <f t="shared" si="29"/>
        <v>2722346.5005238936</v>
      </c>
      <c r="L202" s="204">
        <f t="shared" si="38"/>
        <v>51227</v>
      </c>
      <c r="M202" s="142">
        <v>189</v>
      </c>
      <c r="N202" s="152">
        <f t="shared" ref="N202:N253" si="39">R201</f>
        <v>266213.72460980521</v>
      </c>
      <c r="O202" s="205">
        <f t="shared" si="30"/>
        <v>1286.6996689473901</v>
      </c>
      <c r="P202" s="205">
        <f t="shared" si="31"/>
        <v>4515.3632052359953</v>
      </c>
      <c r="Q202" s="205">
        <f t="shared" si="32"/>
        <v>5802.0628741833852</v>
      </c>
      <c r="R202" s="152">
        <f t="shared" ref="R202:R253" si="40">N202-P202</f>
        <v>261698.36140456921</v>
      </c>
    </row>
    <row r="203" spans="1:18" x14ac:dyDescent="0.25">
      <c r="A203" s="130">
        <f t="shared" si="33"/>
        <v>51257</v>
      </c>
      <c r="B203" s="131">
        <f t="shared" si="34"/>
        <v>190</v>
      </c>
      <c r="C203" s="132">
        <f t="shared" si="35"/>
        <v>2722346.5005238936</v>
      </c>
      <c r="D203" s="133">
        <f t="shared" si="36"/>
        <v>13158.008085865484</v>
      </c>
      <c r="E203" s="133">
        <f t="shared" si="37"/>
        <v>27195.065884188527</v>
      </c>
      <c r="F203" s="133">
        <f t="shared" si="28"/>
        <v>40353.073970054014</v>
      </c>
      <c r="G203" s="132">
        <f t="shared" si="29"/>
        <v>2695151.4346397049</v>
      </c>
      <c r="L203" s="204">
        <f t="shared" si="38"/>
        <v>51257</v>
      </c>
      <c r="M203" s="142">
        <v>190</v>
      </c>
      <c r="N203" s="152">
        <f t="shared" si="39"/>
        <v>261698.36140456921</v>
      </c>
      <c r="O203" s="205">
        <f t="shared" si="30"/>
        <v>1264.8754134554163</v>
      </c>
      <c r="P203" s="205">
        <f t="shared" si="31"/>
        <v>4537.1874607279697</v>
      </c>
      <c r="Q203" s="205">
        <f t="shared" si="32"/>
        <v>5802.0628741833862</v>
      </c>
      <c r="R203" s="152">
        <f t="shared" si="40"/>
        <v>257161.17394384125</v>
      </c>
    </row>
    <row r="204" spans="1:18" x14ac:dyDescent="0.25">
      <c r="A204" s="130">
        <f t="shared" si="33"/>
        <v>51288</v>
      </c>
      <c r="B204" s="131">
        <f t="shared" si="34"/>
        <v>191</v>
      </c>
      <c r="C204" s="132">
        <f t="shared" si="35"/>
        <v>2695151.4346397049</v>
      </c>
      <c r="D204" s="133">
        <f t="shared" si="36"/>
        <v>13026.565267425238</v>
      </c>
      <c r="E204" s="133">
        <f t="shared" si="37"/>
        <v>27326.508702628769</v>
      </c>
      <c r="F204" s="133">
        <f t="shared" si="28"/>
        <v>40353.073970054007</v>
      </c>
      <c r="G204" s="132">
        <f t="shared" si="29"/>
        <v>2667824.9259370761</v>
      </c>
      <c r="L204" s="204">
        <f t="shared" si="38"/>
        <v>51288</v>
      </c>
      <c r="M204" s="142">
        <v>191</v>
      </c>
      <c r="N204" s="152">
        <f t="shared" si="39"/>
        <v>257161.17394384125</v>
      </c>
      <c r="O204" s="205">
        <f t="shared" si="30"/>
        <v>1242.945674061898</v>
      </c>
      <c r="P204" s="205">
        <f t="shared" si="31"/>
        <v>4559.1172001214873</v>
      </c>
      <c r="Q204" s="205">
        <f t="shared" si="32"/>
        <v>5802.0628741833852</v>
      </c>
      <c r="R204" s="152">
        <f t="shared" si="40"/>
        <v>252602.05674371976</v>
      </c>
    </row>
    <row r="205" spans="1:18" x14ac:dyDescent="0.25">
      <c r="A205" s="130">
        <f t="shared" si="33"/>
        <v>51318</v>
      </c>
      <c r="B205" s="131">
        <f t="shared" si="34"/>
        <v>192</v>
      </c>
      <c r="C205" s="132">
        <f t="shared" si="35"/>
        <v>2667824.9259370761</v>
      </c>
      <c r="D205" s="133">
        <f t="shared" si="36"/>
        <v>12894.487142029197</v>
      </c>
      <c r="E205" s="133">
        <f t="shared" si="37"/>
        <v>27458.586828024807</v>
      </c>
      <c r="F205" s="133">
        <f t="shared" si="28"/>
        <v>40353.073970054</v>
      </c>
      <c r="G205" s="132">
        <f t="shared" si="29"/>
        <v>2640366.3391090515</v>
      </c>
      <c r="L205" s="204">
        <f t="shared" si="38"/>
        <v>51318</v>
      </c>
      <c r="M205" s="142">
        <v>192</v>
      </c>
      <c r="N205" s="152">
        <f t="shared" si="39"/>
        <v>252602.05674371976</v>
      </c>
      <c r="O205" s="205">
        <f t="shared" si="30"/>
        <v>1220.9099409279772</v>
      </c>
      <c r="P205" s="205">
        <f t="shared" si="31"/>
        <v>4581.1529332554082</v>
      </c>
      <c r="Q205" s="205">
        <f t="shared" si="32"/>
        <v>5802.0628741833852</v>
      </c>
      <c r="R205" s="152">
        <f t="shared" si="40"/>
        <v>248020.90381046434</v>
      </c>
    </row>
    <row r="206" spans="1:18" x14ac:dyDescent="0.25">
      <c r="A206" s="130">
        <f t="shared" si="33"/>
        <v>51349</v>
      </c>
      <c r="B206" s="131">
        <f t="shared" si="34"/>
        <v>193</v>
      </c>
      <c r="C206" s="132">
        <f t="shared" si="35"/>
        <v>2640366.3391090515</v>
      </c>
      <c r="D206" s="133">
        <f t="shared" si="36"/>
        <v>12761.770639027078</v>
      </c>
      <c r="E206" s="133">
        <f t="shared" si="37"/>
        <v>27591.303331026927</v>
      </c>
      <c r="F206" s="133">
        <f t="shared" si="28"/>
        <v>40353.073970054007</v>
      </c>
      <c r="G206" s="132">
        <f t="shared" si="29"/>
        <v>2612775.0357780247</v>
      </c>
      <c r="L206" s="204">
        <f t="shared" si="38"/>
        <v>51349</v>
      </c>
      <c r="M206" s="142">
        <v>193</v>
      </c>
      <c r="N206" s="152">
        <f t="shared" si="39"/>
        <v>248020.90381046434</v>
      </c>
      <c r="O206" s="205">
        <f t="shared" si="30"/>
        <v>1198.767701750576</v>
      </c>
      <c r="P206" s="205">
        <f t="shared" si="31"/>
        <v>4603.2951724328095</v>
      </c>
      <c r="Q206" s="205">
        <f t="shared" si="32"/>
        <v>5802.0628741833852</v>
      </c>
      <c r="R206" s="152">
        <f t="shared" si="40"/>
        <v>243417.60863803152</v>
      </c>
    </row>
    <row r="207" spans="1:18" x14ac:dyDescent="0.25">
      <c r="A207" s="130">
        <f t="shared" si="33"/>
        <v>51380</v>
      </c>
      <c r="B207" s="131">
        <f t="shared" si="34"/>
        <v>194</v>
      </c>
      <c r="C207" s="132">
        <f t="shared" si="35"/>
        <v>2612775.0357780247</v>
      </c>
      <c r="D207" s="133">
        <f t="shared" si="36"/>
        <v>12628.412672927116</v>
      </c>
      <c r="E207" s="133">
        <f t="shared" si="37"/>
        <v>27724.661297126895</v>
      </c>
      <c r="F207" s="133">
        <f t="shared" ref="F207:F270" si="41">IF(B207="","",SUM(D207:E207))</f>
        <v>40353.073970054014</v>
      </c>
      <c r="G207" s="132">
        <f t="shared" ref="G207:G270" si="42">IF(B207="","",SUM(C207)-SUM(E207))</f>
        <v>2585050.374480898</v>
      </c>
      <c r="L207" s="204">
        <f t="shared" si="38"/>
        <v>51380</v>
      </c>
      <c r="M207" s="142">
        <v>194</v>
      </c>
      <c r="N207" s="152">
        <f t="shared" si="39"/>
        <v>243417.60863803152</v>
      </c>
      <c r="O207" s="205">
        <f t="shared" ref="O207:O253" si="43">IPMT($P$10/12,M207,$P$7,-$P$8,$P$9)</f>
        <v>1176.518441750484</v>
      </c>
      <c r="P207" s="205">
        <f t="shared" ref="P207:P253" si="44">PPMT($P$10/12,M207,$P$7,-$P$8,$P$9)</f>
        <v>4625.5444324329019</v>
      </c>
      <c r="Q207" s="205">
        <f t="shared" ref="Q207:Q253" si="45">SUM(O207:P207)</f>
        <v>5802.0628741833862</v>
      </c>
      <c r="R207" s="152">
        <f t="shared" si="40"/>
        <v>238792.06420559861</v>
      </c>
    </row>
    <row r="208" spans="1:18" x14ac:dyDescent="0.25">
      <c r="A208" s="130">
        <f t="shared" ref="A208:A271" si="46">IF(B208="","",EDATE(A207,1))</f>
        <v>51410</v>
      </c>
      <c r="B208" s="131">
        <f t="shared" ref="B208:B271" si="47">IF(B207="","",IF(SUM(B207)+1&lt;=$E$7,SUM(B207)+1,""))</f>
        <v>195</v>
      </c>
      <c r="C208" s="132">
        <f t="shared" ref="C208:C271" si="48">IF(B208="","",G207)</f>
        <v>2585050.374480898</v>
      </c>
      <c r="D208" s="133">
        <f t="shared" ref="D208:D271" si="49">IF(B208="","",IPMT($E$10/12,B208,$E$7,-$E$8,$E$9,0))</f>
        <v>12494.410143324336</v>
      </c>
      <c r="E208" s="133">
        <f t="shared" ref="E208:E271" si="50">IF(B208="","",PPMT($E$10/12,B208,$E$7,-$E$8,$E$9,0))</f>
        <v>27858.663826729677</v>
      </c>
      <c r="F208" s="133">
        <f t="shared" si="41"/>
        <v>40353.073970054014</v>
      </c>
      <c r="G208" s="132">
        <f t="shared" si="42"/>
        <v>2557191.7106541684</v>
      </c>
      <c r="L208" s="204">
        <f t="shared" si="38"/>
        <v>51410</v>
      </c>
      <c r="M208" s="142">
        <v>195</v>
      </c>
      <c r="N208" s="152">
        <f t="shared" si="39"/>
        <v>238792.06420559861</v>
      </c>
      <c r="O208" s="205">
        <f t="shared" si="43"/>
        <v>1154.161643660392</v>
      </c>
      <c r="P208" s="205">
        <f t="shared" si="44"/>
        <v>4647.9012305229944</v>
      </c>
      <c r="Q208" s="205">
        <f t="shared" si="45"/>
        <v>5802.0628741833862</v>
      </c>
      <c r="R208" s="152">
        <f t="shared" si="40"/>
        <v>234144.16297507563</v>
      </c>
    </row>
    <row r="209" spans="1:18" x14ac:dyDescent="0.25">
      <c r="A209" s="130">
        <f t="shared" si="46"/>
        <v>51441</v>
      </c>
      <c r="B209" s="131">
        <f t="shared" si="47"/>
        <v>196</v>
      </c>
      <c r="C209" s="132">
        <f t="shared" si="48"/>
        <v>2557191.7106541684</v>
      </c>
      <c r="D209" s="133">
        <f t="shared" si="49"/>
        <v>12359.759934828477</v>
      </c>
      <c r="E209" s="133">
        <f t="shared" si="50"/>
        <v>27993.314035225532</v>
      </c>
      <c r="F209" s="133">
        <f t="shared" si="41"/>
        <v>40353.073970054007</v>
      </c>
      <c r="G209" s="132">
        <f t="shared" si="42"/>
        <v>2529198.3966189427</v>
      </c>
      <c r="L209" s="204">
        <f t="shared" ref="L209:L253" si="51">EDATE(L208,1)</f>
        <v>51441</v>
      </c>
      <c r="M209" s="142">
        <v>196</v>
      </c>
      <c r="N209" s="152">
        <f t="shared" si="39"/>
        <v>234144.16297507563</v>
      </c>
      <c r="O209" s="205">
        <f t="shared" si="43"/>
        <v>1131.6967877128641</v>
      </c>
      <c r="P209" s="205">
        <f t="shared" si="44"/>
        <v>4670.3660864705216</v>
      </c>
      <c r="Q209" s="205">
        <f t="shared" si="45"/>
        <v>5802.0628741833862</v>
      </c>
      <c r="R209" s="152">
        <f t="shared" si="40"/>
        <v>229473.79688860511</v>
      </c>
    </row>
    <row r="210" spans="1:18" x14ac:dyDescent="0.25">
      <c r="A210" s="130">
        <f t="shared" si="46"/>
        <v>51471</v>
      </c>
      <c r="B210" s="131">
        <f t="shared" si="47"/>
        <v>197</v>
      </c>
      <c r="C210" s="132">
        <f t="shared" si="48"/>
        <v>2529198.3966189427</v>
      </c>
      <c r="D210" s="133">
        <f t="shared" si="49"/>
        <v>12224.458916991553</v>
      </c>
      <c r="E210" s="133">
        <f t="shared" si="50"/>
        <v>28128.615053062458</v>
      </c>
      <c r="F210" s="133">
        <f t="shared" si="41"/>
        <v>40353.073970054014</v>
      </c>
      <c r="G210" s="132">
        <f t="shared" si="42"/>
        <v>2501069.7815658804</v>
      </c>
      <c r="L210" s="204">
        <f t="shared" si="51"/>
        <v>51471</v>
      </c>
      <c r="M210" s="142">
        <v>197</v>
      </c>
      <c r="N210" s="152">
        <f t="shared" si="39"/>
        <v>229473.79688860511</v>
      </c>
      <c r="O210" s="205">
        <f t="shared" si="43"/>
        <v>1109.1233516282564</v>
      </c>
      <c r="P210" s="205">
        <f t="shared" si="44"/>
        <v>4692.9395225551298</v>
      </c>
      <c r="Q210" s="205">
        <f t="shared" si="45"/>
        <v>5802.0628741833862</v>
      </c>
      <c r="R210" s="152">
        <f t="shared" si="40"/>
        <v>224780.85736604998</v>
      </c>
    </row>
    <row r="211" spans="1:18" x14ac:dyDescent="0.25">
      <c r="A211" s="130">
        <f t="shared" si="46"/>
        <v>51502</v>
      </c>
      <c r="B211" s="131">
        <f t="shared" si="47"/>
        <v>198</v>
      </c>
      <c r="C211" s="132">
        <f t="shared" si="48"/>
        <v>2501069.7815658804</v>
      </c>
      <c r="D211" s="133">
        <f t="shared" si="49"/>
        <v>12088.503944235084</v>
      </c>
      <c r="E211" s="133">
        <f t="shared" si="50"/>
        <v>28264.570025818924</v>
      </c>
      <c r="F211" s="133">
        <f t="shared" si="41"/>
        <v>40353.073970054007</v>
      </c>
      <c r="G211" s="132">
        <f t="shared" si="42"/>
        <v>2472805.2115400615</v>
      </c>
      <c r="L211" s="204">
        <f t="shared" si="51"/>
        <v>51502</v>
      </c>
      <c r="M211" s="142">
        <v>198</v>
      </c>
      <c r="N211" s="152">
        <f t="shared" si="39"/>
        <v>224780.85736604998</v>
      </c>
      <c r="O211" s="205">
        <f t="shared" si="43"/>
        <v>1086.4408106025733</v>
      </c>
      <c r="P211" s="205">
        <f t="shared" si="44"/>
        <v>4715.6220635808122</v>
      </c>
      <c r="Q211" s="205">
        <f t="shared" si="45"/>
        <v>5802.0628741833852</v>
      </c>
      <c r="R211" s="152">
        <f t="shared" si="40"/>
        <v>220065.23530246917</v>
      </c>
    </row>
    <row r="212" spans="1:18" x14ac:dyDescent="0.25">
      <c r="A212" s="130">
        <f t="shared" si="46"/>
        <v>51533</v>
      </c>
      <c r="B212" s="131">
        <f t="shared" si="47"/>
        <v>199</v>
      </c>
      <c r="C212" s="132">
        <f t="shared" si="48"/>
        <v>2472805.2115400615</v>
      </c>
      <c r="D212" s="133">
        <f t="shared" si="49"/>
        <v>11951.891855776958</v>
      </c>
      <c r="E212" s="133">
        <f t="shared" si="50"/>
        <v>28401.182114277053</v>
      </c>
      <c r="F212" s="133">
        <f t="shared" si="41"/>
        <v>40353.073970054014</v>
      </c>
      <c r="G212" s="132">
        <f t="shared" si="42"/>
        <v>2444404.0294257845</v>
      </c>
      <c r="L212" s="204">
        <f t="shared" si="51"/>
        <v>51533</v>
      </c>
      <c r="M212" s="142">
        <v>199</v>
      </c>
      <c r="N212" s="152">
        <f t="shared" si="39"/>
        <v>220065.23530246917</v>
      </c>
      <c r="O212" s="205">
        <f t="shared" si="43"/>
        <v>1063.6486372952661</v>
      </c>
      <c r="P212" s="205">
        <f t="shared" si="44"/>
        <v>4738.4142368881194</v>
      </c>
      <c r="Q212" s="205">
        <f t="shared" si="45"/>
        <v>5802.0628741833852</v>
      </c>
      <c r="R212" s="152">
        <f t="shared" si="40"/>
        <v>215326.82106558105</v>
      </c>
    </row>
    <row r="213" spans="1:18" x14ac:dyDescent="0.25">
      <c r="A213" s="130">
        <f t="shared" si="46"/>
        <v>51561</v>
      </c>
      <c r="B213" s="131">
        <f t="shared" si="47"/>
        <v>200</v>
      </c>
      <c r="C213" s="132">
        <f t="shared" si="48"/>
        <v>2444404.0294257845</v>
      </c>
      <c r="D213" s="133">
        <f t="shared" si="49"/>
        <v>11814.619475557953</v>
      </c>
      <c r="E213" s="133">
        <f t="shared" si="50"/>
        <v>28538.454494496058</v>
      </c>
      <c r="F213" s="133">
        <f t="shared" si="41"/>
        <v>40353.073970054014</v>
      </c>
      <c r="G213" s="132">
        <f t="shared" si="42"/>
        <v>2415865.5749312886</v>
      </c>
      <c r="L213" s="204">
        <f t="shared" si="51"/>
        <v>51561</v>
      </c>
      <c r="M213" s="142">
        <v>200</v>
      </c>
      <c r="N213" s="152">
        <f t="shared" si="39"/>
        <v>215326.82106558105</v>
      </c>
      <c r="O213" s="205">
        <f t="shared" si="43"/>
        <v>1040.7463018169733</v>
      </c>
      <c r="P213" s="205">
        <f t="shared" si="44"/>
        <v>4761.3165723664124</v>
      </c>
      <c r="Q213" s="205">
        <f t="shared" si="45"/>
        <v>5802.0628741833862</v>
      </c>
      <c r="R213" s="152">
        <f t="shared" si="40"/>
        <v>210565.50449321466</v>
      </c>
    </row>
    <row r="214" spans="1:18" x14ac:dyDescent="0.25">
      <c r="A214" s="130">
        <f t="shared" si="46"/>
        <v>51592</v>
      </c>
      <c r="B214" s="131">
        <f t="shared" si="47"/>
        <v>201</v>
      </c>
      <c r="C214" s="132">
        <f t="shared" si="48"/>
        <v>2415865.5749312886</v>
      </c>
      <c r="D214" s="133">
        <f t="shared" si="49"/>
        <v>11676.683612167888</v>
      </c>
      <c r="E214" s="133">
        <f t="shared" si="50"/>
        <v>28676.390357886121</v>
      </c>
      <c r="F214" s="133">
        <f t="shared" si="41"/>
        <v>40353.073970054007</v>
      </c>
      <c r="G214" s="132">
        <f t="shared" si="42"/>
        <v>2387189.1845734026</v>
      </c>
      <c r="L214" s="204">
        <f t="shared" si="51"/>
        <v>51592</v>
      </c>
      <c r="M214" s="142">
        <v>201</v>
      </c>
      <c r="N214" s="152">
        <f t="shared" si="39"/>
        <v>210565.50449321466</v>
      </c>
      <c r="O214" s="205">
        <f t="shared" si="43"/>
        <v>1017.7332717172027</v>
      </c>
      <c r="P214" s="205">
        <f t="shared" si="44"/>
        <v>4784.3296024661831</v>
      </c>
      <c r="Q214" s="205">
        <f t="shared" si="45"/>
        <v>5802.0628741833862</v>
      </c>
      <c r="R214" s="152">
        <f t="shared" si="40"/>
        <v>205781.17489074846</v>
      </c>
    </row>
    <row r="215" spans="1:18" x14ac:dyDescent="0.25">
      <c r="A215" s="130">
        <f t="shared" si="46"/>
        <v>51622</v>
      </c>
      <c r="B215" s="131">
        <f t="shared" si="47"/>
        <v>202</v>
      </c>
      <c r="C215" s="132">
        <f t="shared" si="48"/>
        <v>2387189.1845734026</v>
      </c>
      <c r="D215" s="133">
        <f t="shared" si="49"/>
        <v>11538.08105877144</v>
      </c>
      <c r="E215" s="133">
        <f t="shared" si="50"/>
        <v>28814.99291128257</v>
      </c>
      <c r="F215" s="133">
        <f t="shared" si="41"/>
        <v>40353.073970054014</v>
      </c>
      <c r="G215" s="132">
        <f t="shared" si="42"/>
        <v>2358374.1916621202</v>
      </c>
      <c r="L215" s="204">
        <f t="shared" si="51"/>
        <v>51622</v>
      </c>
      <c r="M215" s="142">
        <v>202</v>
      </c>
      <c r="N215" s="152">
        <f t="shared" si="39"/>
        <v>205781.17489074846</v>
      </c>
      <c r="O215" s="205">
        <f t="shared" si="43"/>
        <v>994.60901197194937</v>
      </c>
      <c r="P215" s="205">
        <f t="shared" si="44"/>
        <v>4807.4538622114369</v>
      </c>
      <c r="Q215" s="205">
        <f t="shared" si="45"/>
        <v>5802.0628741833862</v>
      </c>
      <c r="R215" s="152">
        <f t="shared" si="40"/>
        <v>200973.72102853702</v>
      </c>
    </row>
    <row r="216" spans="1:18" x14ac:dyDescent="0.25">
      <c r="A216" s="130">
        <f t="shared" si="46"/>
        <v>51653</v>
      </c>
      <c r="B216" s="131">
        <f t="shared" si="47"/>
        <v>203</v>
      </c>
      <c r="C216" s="132">
        <f t="shared" si="48"/>
        <v>2358374.1916621202</v>
      </c>
      <c r="D216" s="133">
        <f t="shared" si="49"/>
        <v>11398.808593033575</v>
      </c>
      <c r="E216" s="133">
        <f t="shared" si="50"/>
        <v>28954.265377020434</v>
      </c>
      <c r="F216" s="133">
        <f t="shared" si="41"/>
        <v>40353.073970054007</v>
      </c>
      <c r="G216" s="132">
        <f t="shared" si="42"/>
        <v>2329419.9262850997</v>
      </c>
      <c r="L216" s="204">
        <f t="shared" si="51"/>
        <v>51653</v>
      </c>
      <c r="M216" s="142">
        <v>203</v>
      </c>
      <c r="N216" s="152">
        <f t="shared" si="39"/>
        <v>200973.72102853702</v>
      </c>
      <c r="O216" s="205">
        <f t="shared" si="43"/>
        <v>971.37298497126062</v>
      </c>
      <c r="P216" s="205">
        <f t="shared" si="44"/>
        <v>4830.6898892121244</v>
      </c>
      <c r="Q216" s="205">
        <f t="shared" si="45"/>
        <v>5802.0628741833852</v>
      </c>
      <c r="R216" s="152">
        <f t="shared" si="40"/>
        <v>196143.03113932488</v>
      </c>
    </row>
    <row r="217" spans="1:18" x14ac:dyDescent="0.25">
      <c r="A217" s="130">
        <f t="shared" si="46"/>
        <v>51683</v>
      </c>
      <c r="B217" s="131">
        <f t="shared" si="47"/>
        <v>204</v>
      </c>
      <c r="C217" s="132">
        <f t="shared" si="48"/>
        <v>2329419.9262850997</v>
      </c>
      <c r="D217" s="133">
        <f t="shared" si="49"/>
        <v>11258.862977044642</v>
      </c>
      <c r="E217" s="133">
        <f t="shared" si="50"/>
        <v>29094.210993009368</v>
      </c>
      <c r="F217" s="133">
        <f t="shared" si="41"/>
        <v>40353.073970054014</v>
      </c>
      <c r="G217" s="132">
        <f t="shared" si="42"/>
        <v>2300325.7152920906</v>
      </c>
      <c r="L217" s="204">
        <f t="shared" si="51"/>
        <v>51683</v>
      </c>
      <c r="M217" s="142">
        <v>204</v>
      </c>
      <c r="N217" s="152">
        <f t="shared" si="39"/>
        <v>196143.03113932488</v>
      </c>
      <c r="O217" s="205">
        <f t="shared" si="43"/>
        <v>948.02465050673561</v>
      </c>
      <c r="P217" s="205">
        <f t="shared" si="44"/>
        <v>4854.0382236766509</v>
      </c>
      <c r="Q217" s="205">
        <f t="shared" si="45"/>
        <v>5802.0628741833862</v>
      </c>
      <c r="R217" s="152">
        <f t="shared" si="40"/>
        <v>191288.99291564824</v>
      </c>
    </row>
    <row r="218" spans="1:18" x14ac:dyDescent="0.25">
      <c r="A218" s="130">
        <f t="shared" si="46"/>
        <v>51714</v>
      </c>
      <c r="B218" s="131">
        <f t="shared" si="47"/>
        <v>205</v>
      </c>
      <c r="C218" s="132">
        <f t="shared" si="48"/>
        <v>2300325.7152920906</v>
      </c>
      <c r="D218" s="133">
        <f t="shared" si="49"/>
        <v>11118.240957245096</v>
      </c>
      <c r="E218" s="133">
        <f t="shared" si="50"/>
        <v>29234.833012808915</v>
      </c>
      <c r="F218" s="133">
        <f t="shared" si="41"/>
        <v>40353.073970054014</v>
      </c>
      <c r="G218" s="132">
        <f t="shared" si="42"/>
        <v>2271090.8822792815</v>
      </c>
      <c r="L218" s="204">
        <f t="shared" si="51"/>
        <v>51714</v>
      </c>
      <c r="M218" s="142">
        <v>205</v>
      </c>
      <c r="N218" s="152">
        <f t="shared" si="39"/>
        <v>191288.99291564824</v>
      </c>
      <c r="O218" s="205">
        <f t="shared" si="43"/>
        <v>924.56346575896487</v>
      </c>
      <c r="P218" s="205">
        <f t="shared" si="44"/>
        <v>4877.4994084244208</v>
      </c>
      <c r="Q218" s="205">
        <f t="shared" si="45"/>
        <v>5802.0628741833862</v>
      </c>
      <c r="R218" s="152">
        <f t="shared" si="40"/>
        <v>186411.49350722381</v>
      </c>
    </row>
    <row r="219" spans="1:18" x14ac:dyDescent="0.25">
      <c r="A219" s="130">
        <f t="shared" si="46"/>
        <v>51745</v>
      </c>
      <c r="B219" s="131">
        <f t="shared" si="47"/>
        <v>206</v>
      </c>
      <c r="C219" s="132">
        <f t="shared" si="48"/>
        <v>2271090.8822792815</v>
      </c>
      <c r="D219" s="133">
        <f t="shared" si="49"/>
        <v>10976.939264349852</v>
      </c>
      <c r="E219" s="133">
        <f t="shared" si="50"/>
        <v>29376.134705704153</v>
      </c>
      <c r="F219" s="133">
        <f t="shared" si="41"/>
        <v>40353.073970054007</v>
      </c>
      <c r="G219" s="132">
        <f t="shared" si="42"/>
        <v>2241714.7475735773</v>
      </c>
      <c r="L219" s="204">
        <f t="shared" si="51"/>
        <v>51745</v>
      </c>
      <c r="M219" s="142">
        <v>206</v>
      </c>
      <c r="N219" s="152">
        <f t="shared" si="39"/>
        <v>186411.49350722381</v>
      </c>
      <c r="O219" s="205">
        <f t="shared" si="43"/>
        <v>900.98888528491364</v>
      </c>
      <c r="P219" s="205">
        <f t="shared" si="44"/>
        <v>4901.0739888984717</v>
      </c>
      <c r="Q219" s="205">
        <f t="shared" si="45"/>
        <v>5802.0628741833852</v>
      </c>
      <c r="R219" s="152">
        <f t="shared" si="40"/>
        <v>181510.41951832533</v>
      </c>
    </row>
    <row r="220" spans="1:18" x14ac:dyDescent="0.25">
      <c r="A220" s="130">
        <f t="shared" si="46"/>
        <v>51775</v>
      </c>
      <c r="B220" s="131">
        <f t="shared" si="47"/>
        <v>207</v>
      </c>
      <c r="C220" s="132">
        <f t="shared" si="48"/>
        <v>2241714.7475735773</v>
      </c>
      <c r="D220" s="133">
        <f t="shared" si="49"/>
        <v>10834.954613272284</v>
      </c>
      <c r="E220" s="133">
        <f t="shared" si="50"/>
        <v>29518.119356781724</v>
      </c>
      <c r="F220" s="133">
        <f t="shared" si="41"/>
        <v>40353.073970054007</v>
      </c>
      <c r="G220" s="132">
        <f t="shared" si="42"/>
        <v>2212196.6282167956</v>
      </c>
      <c r="L220" s="204">
        <f t="shared" si="51"/>
        <v>51775</v>
      </c>
      <c r="M220" s="142">
        <v>207</v>
      </c>
      <c r="N220" s="152">
        <f t="shared" si="39"/>
        <v>181510.41951832533</v>
      </c>
      <c r="O220" s="205">
        <f t="shared" si="43"/>
        <v>877.30036100523773</v>
      </c>
      <c r="P220" s="205">
        <f t="shared" si="44"/>
        <v>4924.7625131781479</v>
      </c>
      <c r="Q220" s="205">
        <f t="shared" si="45"/>
        <v>5802.0628741833852</v>
      </c>
      <c r="R220" s="152">
        <f t="shared" si="40"/>
        <v>176585.65700514719</v>
      </c>
    </row>
    <row r="221" spans="1:18" x14ac:dyDescent="0.25">
      <c r="A221" s="130">
        <f t="shared" si="46"/>
        <v>51806</v>
      </c>
      <c r="B221" s="131">
        <f t="shared" si="47"/>
        <v>208</v>
      </c>
      <c r="C221" s="132">
        <f t="shared" si="48"/>
        <v>2212196.6282167956</v>
      </c>
      <c r="D221" s="133">
        <f t="shared" si="49"/>
        <v>10692.283703047837</v>
      </c>
      <c r="E221" s="133">
        <f t="shared" si="50"/>
        <v>29660.790267006174</v>
      </c>
      <c r="F221" s="133">
        <f t="shared" si="41"/>
        <v>40353.073970054014</v>
      </c>
      <c r="G221" s="132">
        <f t="shared" si="42"/>
        <v>2182535.8379497896</v>
      </c>
      <c r="L221" s="204">
        <f t="shared" si="51"/>
        <v>51806</v>
      </c>
      <c r="M221" s="142">
        <v>208</v>
      </c>
      <c r="N221" s="152">
        <f t="shared" si="39"/>
        <v>176585.65700514719</v>
      </c>
      <c r="O221" s="205">
        <f t="shared" si="43"/>
        <v>853.49734219154323</v>
      </c>
      <c r="P221" s="205">
        <f t="shared" si="44"/>
        <v>4948.5655319918433</v>
      </c>
      <c r="Q221" s="205">
        <f t="shared" si="45"/>
        <v>5802.0628741833862</v>
      </c>
      <c r="R221" s="152">
        <f t="shared" si="40"/>
        <v>171637.09147315536</v>
      </c>
    </row>
    <row r="222" spans="1:18" x14ac:dyDescent="0.25">
      <c r="A222" s="130">
        <f t="shared" si="46"/>
        <v>51836</v>
      </c>
      <c r="B222" s="131">
        <f t="shared" si="47"/>
        <v>209</v>
      </c>
      <c r="C222" s="132">
        <f t="shared" si="48"/>
        <v>2182535.8379497896</v>
      </c>
      <c r="D222" s="133">
        <f t="shared" si="49"/>
        <v>10548.923216757308</v>
      </c>
      <c r="E222" s="133">
        <f t="shared" si="50"/>
        <v>29804.150753296704</v>
      </c>
      <c r="F222" s="133">
        <f t="shared" si="41"/>
        <v>40353.073970054014</v>
      </c>
      <c r="G222" s="132">
        <f t="shared" si="42"/>
        <v>2152731.6871964927</v>
      </c>
      <c r="L222" s="204">
        <f t="shared" si="51"/>
        <v>51836</v>
      </c>
      <c r="M222" s="142">
        <v>209</v>
      </c>
      <c r="N222" s="152">
        <f t="shared" si="39"/>
        <v>171637.09147315536</v>
      </c>
      <c r="O222" s="205">
        <f t="shared" si="43"/>
        <v>829.5792754535828</v>
      </c>
      <c r="P222" s="205">
        <f t="shared" si="44"/>
        <v>4972.4835987298038</v>
      </c>
      <c r="Q222" s="205">
        <f t="shared" si="45"/>
        <v>5802.0628741833862</v>
      </c>
      <c r="R222" s="152">
        <f t="shared" si="40"/>
        <v>166664.60787442556</v>
      </c>
    </row>
    <row r="223" spans="1:18" x14ac:dyDescent="0.25">
      <c r="A223" s="130">
        <f t="shared" si="46"/>
        <v>51867</v>
      </c>
      <c r="B223" s="131">
        <f t="shared" si="47"/>
        <v>210</v>
      </c>
      <c r="C223" s="132">
        <f t="shared" si="48"/>
        <v>2152731.6871964927</v>
      </c>
      <c r="D223" s="133">
        <f t="shared" si="49"/>
        <v>10404.869821449709</v>
      </c>
      <c r="E223" s="133">
        <f t="shared" si="50"/>
        <v>29948.204148604305</v>
      </c>
      <c r="F223" s="133">
        <f t="shared" si="41"/>
        <v>40353.073970054014</v>
      </c>
      <c r="G223" s="132">
        <f t="shared" si="42"/>
        <v>2122783.4830478881</v>
      </c>
      <c r="L223" s="204">
        <f t="shared" si="51"/>
        <v>51867</v>
      </c>
      <c r="M223" s="142">
        <v>210</v>
      </c>
      <c r="N223" s="152">
        <f t="shared" si="39"/>
        <v>166664.60787442556</v>
      </c>
      <c r="O223" s="205">
        <f t="shared" si="43"/>
        <v>805.54560472638877</v>
      </c>
      <c r="P223" s="205">
        <f t="shared" si="44"/>
        <v>4996.5172694569983</v>
      </c>
      <c r="Q223" s="205">
        <f t="shared" si="45"/>
        <v>5802.0628741833871</v>
      </c>
      <c r="R223" s="152">
        <f t="shared" si="40"/>
        <v>161668.09060496857</v>
      </c>
    </row>
    <row r="224" spans="1:18" x14ac:dyDescent="0.25">
      <c r="A224" s="130">
        <f t="shared" si="46"/>
        <v>51898</v>
      </c>
      <c r="B224" s="131">
        <f t="shared" si="47"/>
        <v>211</v>
      </c>
      <c r="C224" s="132">
        <f t="shared" si="48"/>
        <v>2122783.4830478881</v>
      </c>
      <c r="D224" s="133">
        <f t="shared" si="49"/>
        <v>10260.120168064786</v>
      </c>
      <c r="E224" s="133">
        <f t="shared" si="50"/>
        <v>30092.953801989224</v>
      </c>
      <c r="F224" s="133">
        <f t="shared" si="41"/>
        <v>40353.073970054014</v>
      </c>
      <c r="G224" s="132">
        <f t="shared" si="42"/>
        <v>2092690.5292458988</v>
      </c>
      <c r="L224" s="204">
        <f t="shared" si="51"/>
        <v>51898</v>
      </c>
      <c r="M224" s="142">
        <v>211</v>
      </c>
      <c r="N224" s="152">
        <f t="shared" si="39"/>
        <v>161668.09060496857</v>
      </c>
      <c r="O224" s="205">
        <f t="shared" si="43"/>
        <v>781.3957712573465</v>
      </c>
      <c r="P224" s="205">
        <f t="shared" si="44"/>
        <v>5020.6671029260397</v>
      </c>
      <c r="Q224" s="205">
        <f t="shared" si="45"/>
        <v>5802.0628741833862</v>
      </c>
      <c r="R224" s="152">
        <f t="shared" si="40"/>
        <v>156647.42350204254</v>
      </c>
    </row>
    <row r="225" spans="1:18" x14ac:dyDescent="0.25">
      <c r="A225" s="130">
        <f t="shared" si="46"/>
        <v>51926</v>
      </c>
      <c r="B225" s="131">
        <f t="shared" si="47"/>
        <v>212</v>
      </c>
      <c r="C225" s="132">
        <f t="shared" si="48"/>
        <v>2092690.5292458988</v>
      </c>
      <c r="D225" s="133">
        <f t="shared" si="49"/>
        <v>10114.670891355172</v>
      </c>
      <c r="E225" s="133">
        <f t="shared" si="50"/>
        <v>30238.403078698833</v>
      </c>
      <c r="F225" s="133">
        <f t="shared" si="41"/>
        <v>40353.073970054007</v>
      </c>
      <c r="G225" s="132">
        <f t="shared" si="42"/>
        <v>2062452.1261672</v>
      </c>
      <c r="L225" s="204">
        <f t="shared" si="51"/>
        <v>51926</v>
      </c>
      <c r="M225" s="142">
        <v>212</v>
      </c>
      <c r="N225" s="152">
        <f t="shared" si="39"/>
        <v>156647.42350204254</v>
      </c>
      <c r="O225" s="205">
        <f t="shared" si="43"/>
        <v>757.12921359320399</v>
      </c>
      <c r="P225" s="205">
        <f t="shared" si="44"/>
        <v>5044.9336605901817</v>
      </c>
      <c r="Q225" s="205">
        <f t="shared" si="45"/>
        <v>5802.0628741833862</v>
      </c>
      <c r="R225" s="152">
        <f t="shared" si="40"/>
        <v>151602.48984145236</v>
      </c>
    </row>
    <row r="226" spans="1:18" x14ac:dyDescent="0.25">
      <c r="A226" s="130">
        <f t="shared" si="46"/>
        <v>51957</v>
      </c>
      <c r="B226" s="131">
        <f t="shared" si="47"/>
        <v>213</v>
      </c>
      <c r="C226" s="132">
        <f t="shared" si="48"/>
        <v>2062452.1261672</v>
      </c>
      <c r="D226" s="133">
        <f t="shared" si="49"/>
        <v>9968.5186098081285</v>
      </c>
      <c r="E226" s="133">
        <f t="shared" si="50"/>
        <v>30384.555360245882</v>
      </c>
      <c r="F226" s="133">
        <f t="shared" si="41"/>
        <v>40353.073970054014</v>
      </c>
      <c r="G226" s="132">
        <f t="shared" si="42"/>
        <v>2032067.5708069541</v>
      </c>
      <c r="L226" s="204">
        <f t="shared" si="51"/>
        <v>51957</v>
      </c>
      <c r="M226" s="142">
        <v>213</v>
      </c>
      <c r="N226" s="152">
        <f t="shared" si="39"/>
        <v>151602.48984145236</v>
      </c>
      <c r="O226" s="205">
        <f t="shared" si="43"/>
        <v>732.74536756701821</v>
      </c>
      <c r="P226" s="205">
        <f t="shared" si="44"/>
        <v>5069.3175066163676</v>
      </c>
      <c r="Q226" s="205">
        <f t="shared" si="45"/>
        <v>5802.0628741833862</v>
      </c>
      <c r="R226" s="152">
        <f t="shared" si="40"/>
        <v>146533.17233483598</v>
      </c>
    </row>
    <row r="227" spans="1:18" x14ac:dyDescent="0.25">
      <c r="A227" s="130">
        <f t="shared" si="46"/>
        <v>51987</v>
      </c>
      <c r="B227" s="131">
        <f t="shared" si="47"/>
        <v>214</v>
      </c>
      <c r="C227" s="132">
        <f t="shared" si="48"/>
        <v>2032067.5708069541</v>
      </c>
      <c r="D227" s="133">
        <f t="shared" si="49"/>
        <v>9821.6599255669389</v>
      </c>
      <c r="E227" s="133">
        <f t="shared" si="50"/>
        <v>30531.414044487068</v>
      </c>
      <c r="F227" s="133">
        <f t="shared" si="41"/>
        <v>40353.073970054007</v>
      </c>
      <c r="G227" s="132">
        <f t="shared" si="42"/>
        <v>2001536.156762467</v>
      </c>
      <c r="L227" s="204">
        <f t="shared" si="51"/>
        <v>51987</v>
      </c>
      <c r="M227" s="142">
        <v>214</v>
      </c>
      <c r="N227" s="152">
        <f t="shared" si="39"/>
        <v>146533.17233483598</v>
      </c>
      <c r="O227" s="205">
        <f t="shared" si="43"/>
        <v>708.2436662850389</v>
      </c>
      <c r="P227" s="205">
        <f t="shared" si="44"/>
        <v>5093.8192078983475</v>
      </c>
      <c r="Q227" s="205">
        <f t="shared" si="45"/>
        <v>5802.0628741833862</v>
      </c>
      <c r="R227" s="152">
        <f t="shared" si="40"/>
        <v>141439.35312693764</v>
      </c>
    </row>
    <row r="228" spans="1:18" x14ac:dyDescent="0.25">
      <c r="A228" s="130">
        <f t="shared" si="46"/>
        <v>52018</v>
      </c>
      <c r="B228" s="131">
        <f t="shared" si="47"/>
        <v>215</v>
      </c>
      <c r="C228" s="132">
        <f t="shared" si="48"/>
        <v>2001536.156762467</v>
      </c>
      <c r="D228" s="133">
        <f t="shared" si="49"/>
        <v>9674.0914243519182</v>
      </c>
      <c r="E228" s="133">
        <f t="shared" si="50"/>
        <v>30678.982545702092</v>
      </c>
      <c r="F228" s="133">
        <f t="shared" si="41"/>
        <v>40353.073970054014</v>
      </c>
      <c r="G228" s="132">
        <f t="shared" si="42"/>
        <v>1970857.174216765</v>
      </c>
      <c r="L228" s="204">
        <f t="shared" si="51"/>
        <v>52018</v>
      </c>
      <c r="M228" s="142">
        <v>215</v>
      </c>
      <c r="N228" s="152">
        <f t="shared" si="39"/>
        <v>141439.35312693764</v>
      </c>
      <c r="O228" s="205">
        <f t="shared" si="43"/>
        <v>683.62354011353045</v>
      </c>
      <c r="P228" s="205">
        <f t="shared" si="44"/>
        <v>5118.4393340698562</v>
      </c>
      <c r="Q228" s="205">
        <f t="shared" si="45"/>
        <v>5802.0628741833862</v>
      </c>
      <c r="R228" s="152">
        <f t="shared" si="40"/>
        <v>136320.9137928678</v>
      </c>
    </row>
    <row r="229" spans="1:18" x14ac:dyDescent="0.25">
      <c r="A229" s="130">
        <f t="shared" si="46"/>
        <v>52048</v>
      </c>
      <c r="B229" s="131">
        <f t="shared" si="47"/>
        <v>216</v>
      </c>
      <c r="C229" s="132">
        <f t="shared" si="48"/>
        <v>1970857.174216765</v>
      </c>
      <c r="D229" s="133">
        <f t="shared" si="49"/>
        <v>9525.8096753810241</v>
      </c>
      <c r="E229" s="133">
        <f t="shared" si="50"/>
        <v>30827.264294672987</v>
      </c>
      <c r="F229" s="133">
        <f t="shared" si="41"/>
        <v>40353.073970054014</v>
      </c>
      <c r="G229" s="132">
        <f t="shared" si="42"/>
        <v>1940029.909922092</v>
      </c>
      <c r="L229" s="204">
        <f t="shared" si="51"/>
        <v>52048</v>
      </c>
      <c r="M229" s="142">
        <v>216</v>
      </c>
      <c r="N229" s="152">
        <f t="shared" si="39"/>
        <v>136320.9137928678</v>
      </c>
      <c r="O229" s="205">
        <f t="shared" si="43"/>
        <v>658.88441666552603</v>
      </c>
      <c r="P229" s="205">
        <f t="shared" si="44"/>
        <v>5143.1784575178599</v>
      </c>
      <c r="Q229" s="205">
        <f t="shared" si="45"/>
        <v>5802.0628741833862</v>
      </c>
      <c r="R229" s="152">
        <f t="shared" si="40"/>
        <v>131177.73533534995</v>
      </c>
    </row>
    <row r="230" spans="1:18" x14ac:dyDescent="0.25">
      <c r="A230" s="130">
        <f t="shared" si="46"/>
        <v>52079</v>
      </c>
      <c r="B230" s="131">
        <f t="shared" si="47"/>
        <v>217</v>
      </c>
      <c r="C230" s="132">
        <f t="shared" si="48"/>
        <v>1940029.909922092</v>
      </c>
      <c r="D230" s="133">
        <f t="shared" si="49"/>
        <v>9376.8112312901067</v>
      </c>
      <c r="E230" s="133">
        <f t="shared" si="50"/>
        <v>30976.262738763904</v>
      </c>
      <c r="F230" s="133">
        <f t="shared" si="41"/>
        <v>40353.073970054014</v>
      </c>
      <c r="G230" s="132">
        <f t="shared" si="42"/>
        <v>1909053.6471833282</v>
      </c>
      <c r="L230" s="204">
        <f t="shared" si="51"/>
        <v>52079</v>
      </c>
      <c r="M230" s="142">
        <v>217</v>
      </c>
      <c r="N230" s="152">
        <f t="shared" si="39"/>
        <v>131177.73533534995</v>
      </c>
      <c r="O230" s="205">
        <f t="shared" si="43"/>
        <v>634.02572078752314</v>
      </c>
      <c r="P230" s="205">
        <f t="shared" si="44"/>
        <v>5168.0371533958632</v>
      </c>
      <c r="Q230" s="205">
        <f t="shared" si="45"/>
        <v>5802.0628741833862</v>
      </c>
      <c r="R230" s="152">
        <f t="shared" si="40"/>
        <v>126009.69818195408</v>
      </c>
    </row>
    <row r="231" spans="1:18" x14ac:dyDescent="0.25">
      <c r="A231" s="130">
        <f t="shared" si="46"/>
        <v>52110</v>
      </c>
      <c r="B231" s="131">
        <f t="shared" si="47"/>
        <v>218</v>
      </c>
      <c r="C231" s="132">
        <f t="shared" si="48"/>
        <v>1909053.6471833282</v>
      </c>
      <c r="D231" s="133">
        <f t="shared" si="49"/>
        <v>9227.0926280527474</v>
      </c>
      <c r="E231" s="133">
        <f t="shared" si="50"/>
        <v>31125.981342001262</v>
      </c>
      <c r="F231" s="133">
        <f t="shared" si="41"/>
        <v>40353.073970054007</v>
      </c>
      <c r="G231" s="132">
        <f t="shared" si="42"/>
        <v>1877927.6658413268</v>
      </c>
      <c r="L231" s="204">
        <f t="shared" si="51"/>
        <v>52110</v>
      </c>
      <c r="M231" s="142">
        <v>218</v>
      </c>
      <c r="N231" s="152">
        <f t="shared" si="39"/>
        <v>126009.69818195408</v>
      </c>
      <c r="O231" s="205">
        <f t="shared" si="43"/>
        <v>609.04687454610962</v>
      </c>
      <c r="P231" s="205">
        <f t="shared" si="44"/>
        <v>5193.0159996372759</v>
      </c>
      <c r="Q231" s="205">
        <f t="shared" si="45"/>
        <v>5802.0628741833852</v>
      </c>
      <c r="R231" s="152">
        <f t="shared" si="40"/>
        <v>120816.6821823168</v>
      </c>
    </row>
    <row r="232" spans="1:18" x14ac:dyDescent="0.25">
      <c r="A232" s="130">
        <f t="shared" si="46"/>
        <v>52140</v>
      </c>
      <c r="B232" s="131">
        <f t="shared" si="47"/>
        <v>219</v>
      </c>
      <c r="C232" s="132">
        <f t="shared" si="48"/>
        <v>1877927.6658413268</v>
      </c>
      <c r="D232" s="133">
        <f t="shared" si="49"/>
        <v>9076.6503848997418</v>
      </c>
      <c r="E232" s="133">
        <f t="shared" si="50"/>
        <v>31276.423585154273</v>
      </c>
      <c r="F232" s="133">
        <f t="shared" si="41"/>
        <v>40353.073970054014</v>
      </c>
      <c r="G232" s="132">
        <f t="shared" si="42"/>
        <v>1846651.2422561725</v>
      </c>
      <c r="L232" s="204">
        <f t="shared" si="51"/>
        <v>52140</v>
      </c>
      <c r="M232" s="142">
        <v>219</v>
      </c>
      <c r="N232" s="152">
        <f t="shared" si="39"/>
        <v>120816.6821823168</v>
      </c>
      <c r="O232" s="205">
        <f t="shared" si="43"/>
        <v>583.94729721452961</v>
      </c>
      <c r="P232" s="205">
        <f t="shared" si="44"/>
        <v>5218.1155769688567</v>
      </c>
      <c r="Q232" s="205">
        <f t="shared" si="45"/>
        <v>5802.0628741833862</v>
      </c>
      <c r="R232" s="152">
        <f t="shared" si="40"/>
        <v>115598.56660534794</v>
      </c>
    </row>
    <row r="233" spans="1:18" x14ac:dyDescent="0.25">
      <c r="A233" s="130">
        <f t="shared" si="46"/>
        <v>52171</v>
      </c>
      <c r="B233" s="131">
        <f t="shared" si="47"/>
        <v>220</v>
      </c>
      <c r="C233" s="132">
        <f t="shared" si="48"/>
        <v>1846651.2422561725</v>
      </c>
      <c r="D233" s="133">
        <f t="shared" si="49"/>
        <v>8925.4810042381614</v>
      </c>
      <c r="E233" s="133">
        <f t="shared" si="50"/>
        <v>31427.592965815849</v>
      </c>
      <c r="F233" s="133">
        <f t="shared" si="41"/>
        <v>40353.073970054014</v>
      </c>
      <c r="G233" s="132">
        <f t="shared" si="42"/>
        <v>1815223.6492903566</v>
      </c>
      <c r="L233" s="204">
        <f t="shared" si="51"/>
        <v>52171</v>
      </c>
      <c r="M233" s="142">
        <v>220</v>
      </c>
      <c r="N233" s="152">
        <f t="shared" si="39"/>
        <v>115598.56660534794</v>
      </c>
      <c r="O233" s="205">
        <f t="shared" si="43"/>
        <v>558.72640525917996</v>
      </c>
      <c r="P233" s="205">
        <f t="shared" si="44"/>
        <v>5243.3364689242053</v>
      </c>
      <c r="Q233" s="205">
        <f t="shared" si="45"/>
        <v>5802.0628741833852</v>
      </c>
      <c r="R233" s="152">
        <f t="shared" si="40"/>
        <v>110355.23013642374</v>
      </c>
    </row>
    <row r="234" spans="1:18" x14ac:dyDescent="0.25">
      <c r="A234" s="130">
        <f t="shared" si="46"/>
        <v>52201</v>
      </c>
      <c r="B234" s="131">
        <f t="shared" si="47"/>
        <v>221</v>
      </c>
      <c r="C234" s="132">
        <f t="shared" si="48"/>
        <v>1815223.6492903566</v>
      </c>
      <c r="D234" s="133">
        <f t="shared" si="49"/>
        <v>8773.5809715700525</v>
      </c>
      <c r="E234" s="133">
        <f t="shared" si="50"/>
        <v>31579.492998483962</v>
      </c>
      <c r="F234" s="133">
        <f t="shared" si="41"/>
        <v>40353.073970054014</v>
      </c>
      <c r="G234" s="132">
        <f t="shared" si="42"/>
        <v>1783644.1562918725</v>
      </c>
      <c r="L234" s="204">
        <f t="shared" si="51"/>
        <v>52201</v>
      </c>
      <c r="M234" s="142">
        <v>221</v>
      </c>
      <c r="N234" s="152">
        <f t="shared" si="39"/>
        <v>110355.23013642374</v>
      </c>
      <c r="O234" s="205">
        <f t="shared" si="43"/>
        <v>533.38361232604655</v>
      </c>
      <c r="P234" s="205">
        <f t="shared" si="44"/>
        <v>5268.67926185734</v>
      </c>
      <c r="Q234" s="205">
        <f t="shared" si="45"/>
        <v>5802.0628741833862</v>
      </c>
      <c r="R234" s="152">
        <f t="shared" si="40"/>
        <v>105086.5508745664</v>
      </c>
    </row>
    <row r="235" spans="1:18" x14ac:dyDescent="0.25">
      <c r="A235" s="130">
        <f t="shared" si="46"/>
        <v>52232</v>
      </c>
      <c r="B235" s="131">
        <f t="shared" si="47"/>
        <v>222</v>
      </c>
      <c r="C235" s="132">
        <f t="shared" si="48"/>
        <v>1783644.1562918725</v>
      </c>
      <c r="D235" s="133">
        <f t="shared" si="49"/>
        <v>8620.9467554107123</v>
      </c>
      <c r="E235" s="133">
        <f t="shared" si="50"/>
        <v>31732.127214643297</v>
      </c>
      <c r="F235" s="133">
        <f t="shared" si="41"/>
        <v>40353.073970054007</v>
      </c>
      <c r="G235" s="132">
        <f t="shared" si="42"/>
        <v>1751912.0290772291</v>
      </c>
      <c r="L235" s="204">
        <f t="shared" si="51"/>
        <v>52232</v>
      </c>
      <c r="M235" s="142">
        <v>222</v>
      </c>
      <c r="N235" s="152">
        <f t="shared" si="39"/>
        <v>105086.5508745664</v>
      </c>
      <c r="O235" s="205">
        <f t="shared" si="43"/>
        <v>507.91832922706919</v>
      </c>
      <c r="P235" s="205">
        <f t="shared" si="44"/>
        <v>5294.1445449563171</v>
      </c>
      <c r="Q235" s="205">
        <f t="shared" si="45"/>
        <v>5802.0628741833862</v>
      </c>
      <c r="R235" s="152">
        <f t="shared" si="40"/>
        <v>99792.406329610079</v>
      </c>
    </row>
    <row r="236" spans="1:18" x14ac:dyDescent="0.25">
      <c r="A236" s="130">
        <f t="shared" si="46"/>
        <v>52263</v>
      </c>
      <c r="B236" s="131">
        <f t="shared" si="47"/>
        <v>223</v>
      </c>
      <c r="C236" s="132">
        <f t="shared" si="48"/>
        <v>1751912.0290772291</v>
      </c>
      <c r="D236" s="133">
        <f t="shared" si="49"/>
        <v>8467.5748072066035</v>
      </c>
      <c r="E236" s="133">
        <f t="shared" si="50"/>
        <v>31885.499162847405</v>
      </c>
      <c r="F236" s="133">
        <f t="shared" si="41"/>
        <v>40353.073970054007</v>
      </c>
      <c r="G236" s="132">
        <f t="shared" si="42"/>
        <v>1720026.5299143817</v>
      </c>
      <c r="L236" s="204">
        <f t="shared" si="51"/>
        <v>52263</v>
      </c>
      <c r="M236" s="142">
        <v>223</v>
      </c>
      <c r="N236" s="152">
        <f t="shared" si="39"/>
        <v>99792.406329610079</v>
      </c>
      <c r="O236" s="205">
        <f t="shared" si="43"/>
        <v>482.32996392644714</v>
      </c>
      <c r="P236" s="205">
        <f t="shared" si="44"/>
        <v>5319.7329102569392</v>
      </c>
      <c r="Q236" s="205">
        <f t="shared" si="45"/>
        <v>5802.0628741833862</v>
      </c>
      <c r="R236" s="152">
        <f t="shared" si="40"/>
        <v>94472.673419353145</v>
      </c>
    </row>
    <row r="237" spans="1:18" x14ac:dyDescent="0.25">
      <c r="A237" s="130">
        <f t="shared" si="46"/>
        <v>52291</v>
      </c>
      <c r="B237" s="131">
        <f t="shared" si="47"/>
        <v>224</v>
      </c>
      <c r="C237" s="132">
        <f t="shared" si="48"/>
        <v>1720026.5299143817</v>
      </c>
      <c r="D237" s="133">
        <f t="shared" si="49"/>
        <v>8313.4615612528414</v>
      </c>
      <c r="E237" s="133">
        <f t="shared" si="50"/>
        <v>32039.612408801167</v>
      </c>
      <c r="F237" s="133">
        <f t="shared" si="41"/>
        <v>40353.073970054007</v>
      </c>
      <c r="G237" s="132">
        <f t="shared" si="42"/>
        <v>1687986.9175055805</v>
      </c>
      <c r="L237" s="204">
        <f t="shared" si="51"/>
        <v>52291</v>
      </c>
      <c r="M237" s="142">
        <v>224</v>
      </c>
      <c r="N237" s="152">
        <f t="shared" si="39"/>
        <v>94472.673419353145</v>
      </c>
      <c r="O237" s="205">
        <f t="shared" si="43"/>
        <v>456.61792152687195</v>
      </c>
      <c r="P237" s="205">
        <f t="shared" si="44"/>
        <v>5345.444952656514</v>
      </c>
      <c r="Q237" s="205">
        <f t="shared" si="45"/>
        <v>5802.0628741833862</v>
      </c>
      <c r="R237" s="152">
        <f t="shared" si="40"/>
        <v>89127.22846669663</v>
      </c>
    </row>
    <row r="238" spans="1:18" x14ac:dyDescent="0.25">
      <c r="A238" s="130">
        <f t="shared" si="46"/>
        <v>52322</v>
      </c>
      <c r="B238" s="131">
        <f t="shared" si="47"/>
        <v>225</v>
      </c>
      <c r="C238" s="132">
        <f t="shared" si="48"/>
        <v>1687986.9175055805</v>
      </c>
      <c r="D238" s="133">
        <f t="shared" si="49"/>
        <v>8158.6034346103015</v>
      </c>
      <c r="E238" s="133">
        <f t="shared" si="50"/>
        <v>32194.47053544371</v>
      </c>
      <c r="F238" s="133">
        <f t="shared" si="41"/>
        <v>40353.073970054014</v>
      </c>
      <c r="G238" s="132">
        <f t="shared" si="42"/>
        <v>1655792.4469701368</v>
      </c>
      <c r="L238" s="204">
        <f t="shared" si="51"/>
        <v>52322</v>
      </c>
      <c r="M238" s="142">
        <v>225</v>
      </c>
      <c r="N238" s="152">
        <f t="shared" si="39"/>
        <v>89127.22846669663</v>
      </c>
      <c r="O238" s="205">
        <f t="shared" si="43"/>
        <v>430.78160425569871</v>
      </c>
      <c r="P238" s="205">
        <f t="shared" si="44"/>
        <v>5371.2812699276874</v>
      </c>
      <c r="Q238" s="205">
        <f t="shared" si="45"/>
        <v>5802.0628741833862</v>
      </c>
      <c r="R238" s="152">
        <f t="shared" si="40"/>
        <v>83755.947196768946</v>
      </c>
    </row>
    <row r="239" spans="1:18" x14ac:dyDescent="0.25">
      <c r="A239" s="130">
        <f t="shared" si="46"/>
        <v>52352</v>
      </c>
      <c r="B239" s="131">
        <f t="shared" si="47"/>
        <v>226</v>
      </c>
      <c r="C239" s="132">
        <f t="shared" si="48"/>
        <v>1655792.4469701368</v>
      </c>
      <c r="D239" s="133">
        <f t="shared" si="49"/>
        <v>8002.9968270223244</v>
      </c>
      <c r="E239" s="133">
        <f t="shared" si="50"/>
        <v>32350.077143031685</v>
      </c>
      <c r="F239" s="133">
        <f t="shared" si="41"/>
        <v>40353.073970054007</v>
      </c>
      <c r="G239" s="132">
        <f t="shared" si="42"/>
        <v>1623442.3698271052</v>
      </c>
      <c r="L239" s="204">
        <f t="shared" si="51"/>
        <v>52352</v>
      </c>
      <c r="M239" s="142">
        <v>226</v>
      </c>
      <c r="N239" s="152">
        <f t="shared" si="39"/>
        <v>83755.947196768946</v>
      </c>
      <c r="O239" s="205">
        <f t="shared" si="43"/>
        <v>404.82041145104824</v>
      </c>
      <c r="P239" s="205">
        <f t="shared" si="44"/>
        <v>5397.242462732338</v>
      </c>
      <c r="Q239" s="205">
        <f t="shared" si="45"/>
        <v>5802.0628741833862</v>
      </c>
      <c r="R239" s="152">
        <f t="shared" si="40"/>
        <v>78358.704734036612</v>
      </c>
    </row>
    <row r="240" spans="1:18" x14ac:dyDescent="0.25">
      <c r="A240" s="130">
        <f t="shared" si="46"/>
        <v>52383</v>
      </c>
      <c r="B240" s="131">
        <f t="shared" si="47"/>
        <v>227</v>
      </c>
      <c r="C240" s="132">
        <f t="shared" si="48"/>
        <v>1623442.3698271052</v>
      </c>
      <c r="D240" s="133">
        <f t="shared" si="49"/>
        <v>7846.638120831004</v>
      </c>
      <c r="E240" s="133">
        <f t="shared" si="50"/>
        <v>32506.435849223002</v>
      </c>
      <c r="F240" s="133">
        <f t="shared" si="41"/>
        <v>40353.073970054007</v>
      </c>
      <c r="G240" s="132">
        <f t="shared" si="42"/>
        <v>1590935.9339778821</v>
      </c>
      <c r="L240" s="204">
        <f t="shared" si="51"/>
        <v>52383</v>
      </c>
      <c r="M240" s="142">
        <v>227</v>
      </c>
      <c r="N240" s="152">
        <f t="shared" si="39"/>
        <v>78358.704734036612</v>
      </c>
      <c r="O240" s="205">
        <f t="shared" si="43"/>
        <v>378.73373954784188</v>
      </c>
      <c r="P240" s="205">
        <f t="shared" si="44"/>
        <v>5423.3291346355445</v>
      </c>
      <c r="Q240" s="205">
        <f t="shared" si="45"/>
        <v>5802.0628741833862</v>
      </c>
      <c r="R240" s="152">
        <f t="shared" si="40"/>
        <v>72935.375599401072</v>
      </c>
    </row>
    <row r="241" spans="1:18" x14ac:dyDescent="0.25">
      <c r="A241" s="130">
        <f t="shared" si="46"/>
        <v>52413</v>
      </c>
      <c r="B241" s="131">
        <f t="shared" si="47"/>
        <v>228</v>
      </c>
      <c r="C241" s="132">
        <f t="shared" si="48"/>
        <v>1590935.9339778821</v>
      </c>
      <c r="D241" s="133">
        <f t="shared" si="49"/>
        <v>7689.523680893094</v>
      </c>
      <c r="E241" s="133">
        <f t="shared" si="50"/>
        <v>32663.550289160921</v>
      </c>
      <c r="F241" s="133">
        <f t="shared" si="41"/>
        <v>40353.073970054014</v>
      </c>
      <c r="G241" s="132">
        <f t="shared" si="42"/>
        <v>1558272.3836887213</v>
      </c>
      <c r="L241" s="204">
        <f t="shared" si="51"/>
        <v>52413</v>
      </c>
      <c r="M241" s="142">
        <v>228</v>
      </c>
      <c r="N241" s="152">
        <f t="shared" si="39"/>
        <v>72935.375599401072</v>
      </c>
      <c r="O241" s="205">
        <f t="shared" si="43"/>
        <v>352.52098206377019</v>
      </c>
      <c r="P241" s="205">
        <f t="shared" si="44"/>
        <v>5449.541892119616</v>
      </c>
      <c r="Q241" s="205">
        <f t="shared" si="45"/>
        <v>5802.0628741833862</v>
      </c>
      <c r="R241" s="152">
        <f t="shared" si="40"/>
        <v>67485.833707281461</v>
      </c>
    </row>
    <row r="242" spans="1:18" x14ac:dyDescent="0.25">
      <c r="A242" s="130">
        <f t="shared" si="46"/>
        <v>52444</v>
      </c>
      <c r="B242" s="131">
        <f t="shared" si="47"/>
        <v>229</v>
      </c>
      <c r="C242" s="132">
        <f t="shared" si="48"/>
        <v>1558272.3836887213</v>
      </c>
      <c r="D242" s="133">
        <f t="shared" si="49"/>
        <v>7531.649854495482</v>
      </c>
      <c r="E242" s="133">
        <f t="shared" si="50"/>
        <v>32821.424115558526</v>
      </c>
      <c r="F242" s="133">
        <f t="shared" si="41"/>
        <v>40353.073970054007</v>
      </c>
      <c r="G242" s="132">
        <f t="shared" si="42"/>
        <v>1525450.9595731627</v>
      </c>
      <c r="L242" s="204">
        <f t="shared" si="51"/>
        <v>52444</v>
      </c>
      <c r="M242" s="142">
        <v>229</v>
      </c>
      <c r="N242" s="152">
        <f t="shared" si="39"/>
        <v>67485.833707281461</v>
      </c>
      <c r="O242" s="205">
        <f t="shared" si="43"/>
        <v>326.18152958519198</v>
      </c>
      <c r="P242" s="205">
        <f t="shared" si="44"/>
        <v>5475.8813445981941</v>
      </c>
      <c r="Q242" s="205">
        <f t="shared" si="45"/>
        <v>5802.0628741833862</v>
      </c>
      <c r="R242" s="152">
        <f t="shared" si="40"/>
        <v>62009.952362683267</v>
      </c>
    </row>
    <row r="243" spans="1:18" x14ac:dyDescent="0.25">
      <c r="A243" s="130">
        <f t="shared" si="46"/>
        <v>52475</v>
      </c>
      <c r="B243" s="131">
        <f t="shared" si="47"/>
        <v>230</v>
      </c>
      <c r="C243" s="132">
        <f t="shared" si="48"/>
        <v>1525450.9595731627</v>
      </c>
      <c r="D243" s="133">
        <f t="shared" si="49"/>
        <v>7373.0129712702819</v>
      </c>
      <c r="E243" s="133">
        <f t="shared" si="50"/>
        <v>32980.060998783731</v>
      </c>
      <c r="F243" s="133">
        <f t="shared" si="41"/>
        <v>40353.073970054014</v>
      </c>
      <c r="G243" s="132">
        <f t="shared" si="42"/>
        <v>1492470.898574379</v>
      </c>
      <c r="L243" s="204">
        <f t="shared" si="51"/>
        <v>52475</v>
      </c>
      <c r="M243" s="142">
        <v>230</v>
      </c>
      <c r="N243" s="152">
        <f t="shared" si="39"/>
        <v>62009.952362683267</v>
      </c>
      <c r="O243" s="205">
        <f t="shared" si="43"/>
        <v>299.71476975296736</v>
      </c>
      <c r="P243" s="205">
        <f t="shared" si="44"/>
        <v>5502.348104430419</v>
      </c>
      <c r="Q243" s="205">
        <f t="shared" si="45"/>
        <v>5802.0628741833862</v>
      </c>
      <c r="R243" s="152">
        <f t="shared" si="40"/>
        <v>56507.604258252846</v>
      </c>
    </row>
    <row r="244" spans="1:18" x14ac:dyDescent="0.25">
      <c r="A244" s="130">
        <f t="shared" si="46"/>
        <v>52505</v>
      </c>
      <c r="B244" s="131">
        <f t="shared" si="47"/>
        <v>231</v>
      </c>
      <c r="C244" s="132">
        <f t="shared" si="48"/>
        <v>1492470.898574379</v>
      </c>
      <c r="D244" s="133">
        <f t="shared" si="49"/>
        <v>7213.6093431094941</v>
      </c>
      <c r="E244" s="133">
        <f t="shared" si="50"/>
        <v>33139.464626944515</v>
      </c>
      <c r="F244" s="133">
        <f t="shared" si="41"/>
        <v>40353.073970054007</v>
      </c>
      <c r="G244" s="132">
        <f t="shared" si="42"/>
        <v>1459331.4339474344</v>
      </c>
      <c r="L244" s="204">
        <f t="shared" si="51"/>
        <v>52505</v>
      </c>
      <c r="M244" s="142">
        <v>231</v>
      </c>
      <c r="N244" s="152">
        <f t="shared" si="39"/>
        <v>56507.604258252846</v>
      </c>
      <c r="O244" s="205">
        <f t="shared" si="43"/>
        <v>273.12008724822039</v>
      </c>
      <c r="P244" s="205">
        <f t="shared" si="44"/>
        <v>5528.9427869351657</v>
      </c>
      <c r="Q244" s="205">
        <f t="shared" si="45"/>
        <v>5802.0628741833862</v>
      </c>
      <c r="R244" s="152">
        <f t="shared" si="40"/>
        <v>50978.661471317682</v>
      </c>
    </row>
    <row r="245" spans="1:18" x14ac:dyDescent="0.25">
      <c r="A245" s="130">
        <f t="shared" si="46"/>
        <v>52536</v>
      </c>
      <c r="B245" s="131">
        <f t="shared" si="47"/>
        <v>232</v>
      </c>
      <c r="C245" s="132">
        <f t="shared" si="48"/>
        <v>1459331.4339474344</v>
      </c>
      <c r="D245" s="133">
        <f t="shared" si="49"/>
        <v>7053.4352640792631</v>
      </c>
      <c r="E245" s="133">
        <f t="shared" si="50"/>
        <v>33299.638705974743</v>
      </c>
      <c r="F245" s="133">
        <f t="shared" si="41"/>
        <v>40353.073970054007</v>
      </c>
      <c r="G245" s="132">
        <f t="shared" si="42"/>
        <v>1426031.7952414597</v>
      </c>
      <c r="L245" s="204">
        <f t="shared" si="51"/>
        <v>52536</v>
      </c>
      <c r="M245" s="142">
        <v>232</v>
      </c>
      <c r="N245" s="152">
        <f t="shared" si="39"/>
        <v>50978.661471317682</v>
      </c>
      <c r="O245" s="205">
        <f t="shared" si="43"/>
        <v>246.39686377803372</v>
      </c>
      <c r="P245" s="205">
        <f t="shared" si="44"/>
        <v>5555.6660104053526</v>
      </c>
      <c r="Q245" s="205">
        <f t="shared" si="45"/>
        <v>5802.0628741833862</v>
      </c>
      <c r="R245" s="152">
        <f t="shared" si="40"/>
        <v>45422.995460912331</v>
      </c>
    </row>
    <row r="246" spans="1:18" x14ac:dyDescent="0.25">
      <c r="A246" s="130">
        <f t="shared" si="46"/>
        <v>52566</v>
      </c>
      <c r="B246" s="131">
        <f t="shared" si="47"/>
        <v>233</v>
      </c>
      <c r="C246" s="132">
        <f t="shared" si="48"/>
        <v>1426031.7952414597</v>
      </c>
      <c r="D246" s="133">
        <f t="shared" si="49"/>
        <v>6892.487010333718</v>
      </c>
      <c r="E246" s="133">
        <f t="shared" si="50"/>
        <v>33460.586959720291</v>
      </c>
      <c r="F246" s="133">
        <f t="shared" si="41"/>
        <v>40353.073970054007</v>
      </c>
      <c r="G246" s="132">
        <f t="shared" si="42"/>
        <v>1392571.2082817394</v>
      </c>
      <c r="L246" s="204">
        <f t="shared" si="51"/>
        <v>52566</v>
      </c>
      <c r="M246" s="142">
        <v>233</v>
      </c>
      <c r="N246" s="152">
        <f t="shared" si="39"/>
        <v>45422.995460912331</v>
      </c>
      <c r="O246" s="205">
        <f t="shared" si="43"/>
        <v>219.54447806107456</v>
      </c>
      <c r="P246" s="205">
        <f t="shared" si="44"/>
        <v>5582.518396122312</v>
      </c>
      <c r="Q246" s="205">
        <f t="shared" si="45"/>
        <v>5802.0628741833862</v>
      </c>
      <c r="R246" s="152">
        <f t="shared" si="40"/>
        <v>39840.477064790015</v>
      </c>
    </row>
    <row r="247" spans="1:18" x14ac:dyDescent="0.25">
      <c r="A247" s="130">
        <f t="shared" si="46"/>
        <v>52597</v>
      </c>
      <c r="B247" s="131">
        <f t="shared" si="47"/>
        <v>234</v>
      </c>
      <c r="C247" s="132">
        <f t="shared" si="48"/>
        <v>1392571.2082817394</v>
      </c>
      <c r="D247" s="133">
        <f t="shared" si="49"/>
        <v>6730.7608400284043</v>
      </c>
      <c r="E247" s="133">
        <f t="shared" si="50"/>
        <v>33622.313130025606</v>
      </c>
      <c r="F247" s="133">
        <f t="shared" si="41"/>
        <v>40353.073970054014</v>
      </c>
      <c r="G247" s="132">
        <f t="shared" si="42"/>
        <v>1358948.8951517139</v>
      </c>
      <c r="L247" s="204">
        <f t="shared" si="51"/>
        <v>52597</v>
      </c>
      <c r="M247" s="142">
        <v>234</v>
      </c>
      <c r="N247" s="152">
        <f t="shared" si="39"/>
        <v>39840.477064790015</v>
      </c>
      <c r="O247" s="205">
        <f t="shared" si="43"/>
        <v>192.56230581315006</v>
      </c>
      <c r="P247" s="205">
        <f t="shared" si="44"/>
        <v>5609.5005683702357</v>
      </c>
      <c r="Q247" s="205">
        <f t="shared" si="45"/>
        <v>5802.0628741833862</v>
      </c>
      <c r="R247" s="152">
        <f t="shared" si="40"/>
        <v>34230.976496419782</v>
      </c>
    </row>
    <row r="248" spans="1:18" x14ac:dyDescent="0.25">
      <c r="A248" s="130">
        <f t="shared" si="46"/>
        <v>52628</v>
      </c>
      <c r="B248" s="131">
        <f t="shared" si="47"/>
        <v>235</v>
      </c>
      <c r="C248" s="132">
        <f t="shared" si="48"/>
        <v>1358948.8951517139</v>
      </c>
      <c r="D248" s="133">
        <f t="shared" si="49"/>
        <v>6568.2529932332791</v>
      </c>
      <c r="E248" s="133">
        <f t="shared" si="50"/>
        <v>33784.820976820731</v>
      </c>
      <c r="F248" s="133">
        <f t="shared" si="41"/>
        <v>40353.073970054007</v>
      </c>
      <c r="G248" s="132">
        <f t="shared" si="42"/>
        <v>1325164.0741748931</v>
      </c>
      <c r="L248" s="204">
        <f t="shared" si="51"/>
        <v>52628</v>
      </c>
      <c r="M248" s="142">
        <v>235</v>
      </c>
      <c r="N248" s="152">
        <f t="shared" si="39"/>
        <v>34230.976496419782</v>
      </c>
      <c r="O248" s="205">
        <f t="shared" si="43"/>
        <v>165.44971973269389</v>
      </c>
      <c r="P248" s="205">
        <f t="shared" si="44"/>
        <v>5636.6131544506925</v>
      </c>
      <c r="Q248" s="205">
        <f t="shared" si="45"/>
        <v>5802.0628741833862</v>
      </c>
      <c r="R248" s="152">
        <f t="shared" si="40"/>
        <v>28594.363341969089</v>
      </c>
    </row>
    <row r="249" spans="1:18" x14ac:dyDescent="0.25">
      <c r="A249" s="130">
        <f t="shared" si="46"/>
        <v>52657</v>
      </c>
      <c r="B249" s="131">
        <f t="shared" si="47"/>
        <v>236</v>
      </c>
      <c r="C249" s="132">
        <f t="shared" si="48"/>
        <v>1325164.0741748931</v>
      </c>
      <c r="D249" s="133">
        <f t="shared" si="49"/>
        <v>6404.9596918453126</v>
      </c>
      <c r="E249" s="133">
        <f t="shared" si="50"/>
        <v>33948.114278208697</v>
      </c>
      <c r="F249" s="133">
        <f t="shared" si="41"/>
        <v>40353.073970054007</v>
      </c>
      <c r="G249" s="132">
        <f t="shared" si="42"/>
        <v>1291215.9598966844</v>
      </c>
      <c r="L249" s="204">
        <f t="shared" si="51"/>
        <v>52657</v>
      </c>
      <c r="M249" s="142">
        <v>236</v>
      </c>
      <c r="N249" s="152">
        <f t="shared" si="39"/>
        <v>28594.363341969089</v>
      </c>
      <c r="O249" s="205">
        <f t="shared" si="43"/>
        <v>138.20608948618221</v>
      </c>
      <c r="P249" s="205">
        <f t="shared" si="44"/>
        <v>5663.8567846972037</v>
      </c>
      <c r="Q249" s="205">
        <f t="shared" si="45"/>
        <v>5802.0628741833862</v>
      </c>
      <c r="R249" s="152">
        <f t="shared" si="40"/>
        <v>22930.506557271885</v>
      </c>
    </row>
    <row r="250" spans="1:18" x14ac:dyDescent="0.25">
      <c r="A250" s="130">
        <f t="shared" si="46"/>
        <v>52688</v>
      </c>
      <c r="B250" s="131">
        <f t="shared" si="47"/>
        <v>237</v>
      </c>
      <c r="C250" s="132">
        <f t="shared" si="48"/>
        <v>1291215.9598966844</v>
      </c>
      <c r="D250" s="133">
        <f t="shared" si="49"/>
        <v>6240.8771395006379</v>
      </c>
      <c r="E250" s="133">
        <f t="shared" si="50"/>
        <v>34112.196830553374</v>
      </c>
      <c r="F250" s="133">
        <f t="shared" si="41"/>
        <v>40353.073970054014</v>
      </c>
      <c r="G250" s="132">
        <f t="shared" si="42"/>
        <v>1257103.7630661309</v>
      </c>
      <c r="L250" s="204">
        <f t="shared" si="51"/>
        <v>52688</v>
      </c>
      <c r="M250" s="142">
        <v>237</v>
      </c>
      <c r="N250" s="152">
        <f t="shared" si="39"/>
        <v>22930.506557271885</v>
      </c>
      <c r="O250" s="205">
        <f t="shared" si="43"/>
        <v>110.83078169347905</v>
      </c>
      <c r="P250" s="205">
        <f t="shared" si="44"/>
        <v>5691.2320924899068</v>
      </c>
      <c r="Q250" s="205">
        <f t="shared" si="45"/>
        <v>5802.0628741833862</v>
      </c>
      <c r="R250" s="152">
        <f t="shared" si="40"/>
        <v>17239.274464781978</v>
      </c>
    </row>
    <row r="251" spans="1:18" x14ac:dyDescent="0.25">
      <c r="A251" s="130">
        <f t="shared" si="46"/>
        <v>52718</v>
      </c>
      <c r="B251" s="131">
        <f t="shared" si="47"/>
        <v>238</v>
      </c>
      <c r="C251" s="132">
        <f t="shared" si="48"/>
        <v>1257103.7630661309</v>
      </c>
      <c r="D251" s="133">
        <f t="shared" si="49"/>
        <v>6076.001521486296</v>
      </c>
      <c r="E251" s="133">
        <f t="shared" si="50"/>
        <v>34277.072448567713</v>
      </c>
      <c r="F251" s="133">
        <f t="shared" si="41"/>
        <v>40353.073970054007</v>
      </c>
      <c r="G251" s="132">
        <f t="shared" si="42"/>
        <v>1222826.6906175632</v>
      </c>
      <c r="L251" s="204">
        <f t="shared" si="51"/>
        <v>52718</v>
      </c>
      <c r="M251" s="142">
        <v>238</v>
      </c>
      <c r="N251" s="152">
        <f t="shared" si="39"/>
        <v>17239.274464781978</v>
      </c>
      <c r="O251" s="205">
        <f t="shared" si="43"/>
        <v>83.323159913111169</v>
      </c>
      <c r="P251" s="205">
        <f t="shared" si="44"/>
        <v>5718.7397142702748</v>
      </c>
      <c r="Q251" s="205">
        <f t="shared" si="45"/>
        <v>5802.0628741833862</v>
      </c>
      <c r="R251" s="152">
        <f t="shared" si="40"/>
        <v>11520.534750511702</v>
      </c>
    </row>
    <row r="252" spans="1:18" x14ac:dyDescent="0.25">
      <c r="A252" s="130">
        <f t="shared" si="46"/>
        <v>52749</v>
      </c>
      <c r="B252" s="131">
        <f t="shared" si="47"/>
        <v>239</v>
      </c>
      <c r="C252" s="132">
        <f t="shared" si="48"/>
        <v>1222826.6906175632</v>
      </c>
      <c r="D252" s="133">
        <f t="shared" si="49"/>
        <v>5910.3290046515522</v>
      </c>
      <c r="E252" s="133">
        <f t="shared" si="50"/>
        <v>34442.744965402453</v>
      </c>
      <c r="F252" s="133">
        <f t="shared" si="41"/>
        <v>40353.073970054007</v>
      </c>
      <c r="G252" s="132">
        <f t="shared" si="42"/>
        <v>1188383.9456521608</v>
      </c>
      <c r="L252" s="204">
        <f t="shared" si="51"/>
        <v>52749</v>
      </c>
      <c r="M252" s="142">
        <v>239</v>
      </c>
      <c r="N252" s="152">
        <f t="shared" si="39"/>
        <v>11520.534750511702</v>
      </c>
      <c r="O252" s="205">
        <f t="shared" si="43"/>
        <v>55.68258462747152</v>
      </c>
      <c r="P252" s="205">
        <f t="shared" si="44"/>
        <v>5746.3802895559138</v>
      </c>
      <c r="Q252" s="205">
        <f t="shared" si="45"/>
        <v>5802.0628741833852</v>
      </c>
      <c r="R252" s="152">
        <f t="shared" si="40"/>
        <v>5774.1544609557886</v>
      </c>
    </row>
    <row r="253" spans="1:18" x14ac:dyDescent="0.25">
      <c r="A253" s="130">
        <f t="shared" si="46"/>
        <v>52779</v>
      </c>
      <c r="B253" s="131">
        <f t="shared" si="47"/>
        <v>240</v>
      </c>
      <c r="C253" s="132">
        <f t="shared" si="48"/>
        <v>1188383.9456521608</v>
      </c>
      <c r="D253" s="133">
        <f t="shared" si="49"/>
        <v>5743.8557373187741</v>
      </c>
      <c r="E253" s="133">
        <f t="shared" si="50"/>
        <v>34609.218232735235</v>
      </c>
      <c r="F253" s="133">
        <f t="shared" si="41"/>
        <v>40353.073970054007</v>
      </c>
      <c r="G253" s="132">
        <f t="shared" si="42"/>
        <v>1153774.7274194255</v>
      </c>
      <c r="L253" s="204">
        <f t="shared" si="51"/>
        <v>52779</v>
      </c>
      <c r="M253" s="142">
        <v>240</v>
      </c>
      <c r="N253" s="152">
        <f t="shared" si="39"/>
        <v>5774.1544609557886</v>
      </c>
      <c r="O253" s="205">
        <f t="shared" si="43"/>
        <v>27.908413227951264</v>
      </c>
      <c r="P253" s="205">
        <f t="shared" si="44"/>
        <v>5774.1544609554348</v>
      </c>
      <c r="Q253" s="205">
        <f t="shared" si="45"/>
        <v>5802.0628741833862</v>
      </c>
      <c r="R253" s="152">
        <f t="shared" si="40"/>
        <v>3.5379343898966908E-10</v>
      </c>
    </row>
    <row r="254" spans="1:18" x14ac:dyDescent="0.25">
      <c r="A254" s="130" t="str">
        <f t="shared" si="46"/>
        <v/>
      </c>
      <c r="B254" s="131" t="str">
        <f t="shared" si="47"/>
        <v/>
      </c>
      <c r="C254" s="132" t="str">
        <f t="shared" si="48"/>
        <v/>
      </c>
      <c r="D254" s="133" t="str">
        <f t="shared" si="49"/>
        <v/>
      </c>
      <c r="E254" s="133" t="str">
        <f t="shared" si="50"/>
        <v/>
      </c>
      <c r="F254" s="133" t="str">
        <f t="shared" si="41"/>
        <v/>
      </c>
      <c r="G254" s="132" t="str">
        <f t="shared" si="42"/>
        <v/>
      </c>
      <c r="L254" s="204"/>
      <c r="M254" s="142"/>
      <c r="N254" s="152"/>
      <c r="O254" s="205"/>
      <c r="P254" s="205"/>
      <c r="Q254" s="205"/>
      <c r="R254" s="152"/>
    </row>
    <row r="255" spans="1:18" x14ac:dyDescent="0.25">
      <c r="A255" s="130" t="str">
        <f t="shared" si="46"/>
        <v/>
      </c>
      <c r="B255" s="131" t="str">
        <f t="shared" si="47"/>
        <v/>
      </c>
      <c r="C255" s="132" t="str">
        <f t="shared" si="48"/>
        <v/>
      </c>
      <c r="D255" s="133" t="str">
        <f t="shared" si="49"/>
        <v/>
      </c>
      <c r="E255" s="133" t="str">
        <f t="shared" si="50"/>
        <v/>
      </c>
      <c r="F255" s="133" t="str">
        <f t="shared" si="41"/>
        <v/>
      </c>
      <c r="G255" s="132" t="str">
        <f t="shared" si="42"/>
        <v/>
      </c>
      <c r="L255" s="204"/>
      <c r="M255" s="142"/>
      <c r="N255" s="152"/>
      <c r="O255" s="205"/>
      <c r="P255" s="205"/>
      <c r="Q255" s="205"/>
      <c r="R255" s="152"/>
    </row>
    <row r="256" spans="1:18" x14ac:dyDescent="0.25">
      <c r="A256" s="130" t="str">
        <f t="shared" si="46"/>
        <v/>
      </c>
      <c r="B256" s="131" t="str">
        <f t="shared" si="47"/>
        <v/>
      </c>
      <c r="C256" s="132" t="str">
        <f t="shared" si="48"/>
        <v/>
      </c>
      <c r="D256" s="133" t="str">
        <f t="shared" si="49"/>
        <v/>
      </c>
      <c r="E256" s="133" t="str">
        <f t="shared" si="50"/>
        <v/>
      </c>
      <c r="F256" s="133" t="str">
        <f t="shared" si="41"/>
        <v/>
      </c>
      <c r="G256" s="132" t="str">
        <f t="shared" si="42"/>
        <v/>
      </c>
      <c r="L256" s="204"/>
      <c r="M256" s="142"/>
      <c r="N256" s="152"/>
      <c r="O256" s="205"/>
      <c r="P256" s="205"/>
      <c r="Q256" s="205"/>
      <c r="R256" s="152"/>
    </row>
    <row r="257" spans="1:18" x14ac:dyDescent="0.25">
      <c r="A257" s="130" t="str">
        <f t="shared" si="46"/>
        <v/>
      </c>
      <c r="B257" s="131" t="str">
        <f t="shared" si="47"/>
        <v/>
      </c>
      <c r="C257" s="132" t="str">
        <f t="shared" si="48"/>
        <v/>
      </c>
      <c r="D257" s="133" t="str">
        <f t="shared" si="49"/>
        <v/>
      </c>
      <c r="E257" s="133" t="str">
        <f t="shared" si="50"/>
        <v/>
      </c>
      <c r="F257" s="133" t="str">
        <f t="shared" si="41"/>
        <v/>
      </c>
      <c r="G257" s="132" t="str">
        <f t="shared" si="42"/>
        <v/>
      </c>
      <c r="L257" s="204"/>
      <c r="M257" s="142"/>
      <c r="N257" s="152"/>
      <c r="O257" s="205"/>
      <c r="P257" s="205"/>
      <c r="Q257" s="205"/>
      <c r="R257" s="152"/>
    </row>
    <row r="258" spans="1:18" x14ac:dyDescent="0.25">
      <c r="A258" s="130" t="str">
        <f t="shared" si="46"/>
        <v/>
      </c>
      <c r="B258" s="131" t="str">
        <f t="shared" si="47"/>
        <v/>
      </c>
      <c r="C258" s="132" t="str">
        <f t="shared" si="48"/>
        <v/>
      </c>
      <c r="D258" s="133" t="str">
        <f t="shared" si="49"/>
        <v/>
      </c>
      <c r="E258" s="133" t="str">
        <f t="shared" si="50"/>
        <v/>
      </c>
      <c r="F258" s="133" t="str">
        <f t="shared" si="41"/>
        <v/>
      </c>
      <c r="G258" s="132" t="str">
        <f t="shared" si="42"/>
        <v/>
      </c>
      <c r="L258" s="204"/>
      <c r="M258" s="142"/>
      <c r="N258" s="152"/>
      <c r="O258" s="205"/>
      <c r="P258" s="205"/>
      <c r="Q258" s="205"/>
      <c r="R258" s="152"/>
    </row>
    <row r="259" spans="1:18" x14ac:dyDescent="0.25">
      <c r="A259" s="130" t="str">
        <f t="shared" si="46"/>
        <v/>
      </c>
      <c r="B259" s="131" t="str">
        <f t="shared" si="47"/>
        <v/>
      </c>
      <c r="C259" s="132" t="str">
        <f t="shared" si="48"/>
        <v/>
      </c>
      <c r="D259" s="133" t="str">
        <f t="shared" si="49"/>
        <v/>
      </c>
      <c r="E259" s="133" t="str">
        <f t="shared" si="50"/>
        <v/>
      </c>
      <c r="F259" s="133" t="str">
        <f t="shared" si="41"/>
        <v/>
      </c>
      <c r="G259" s="132" t="str">
        <f t="shared" si="42"/>
        <v/>
      </c>
      <c r="L259" s="204"/>
      <c r="M259" s="142"/>
      <c r="N259" s="152"/>
      <c r="O259" s="205"/>
      <c r="P259" s="205"/>
      <c r="Q259" s="205"/>
      <c r="R259" s="152"/>
    </row>
    <row r="260" spans="1:18" x14ac:dyDescent="0.25">
      <c r="A260" s="130" t="str">
        <f t="shared" si="46"/>
        <v/>
      </c>
      <c r="B260" s="131" t="str">
        <f t="shared" si="47"/>
        <v/>
      </c>
      <c r="C260" s="132" t="str">
        <f t="shared" si="48"/>
        <v/>
      </c>
      <c r="D260" s="133" t="str">
        <f t="shared" si="49"/>
        <v/>
      </c>
      <c r="E260" s="133" t="str">
        <f t="shared" si="50"/>
        <v/>
      </c>
      <c r="F260" s="133" t="str">
        <f t="shared" si="41"/>
        <v/>
      </c>
      <c r="G260" s="132" t="str">
        <f t="shared" si="42"/>
        <v/>
      </c>
      <c r="L260" s="204"/>
      <c r="M260" s="142"/>
      <c r="N260" s="152"/>
      <c r="O260" s="205"/>
      <c r="P260" s="205"/>
      <c r="Q260" s="205"/>
      <c r="R260" s="152"/>
    </row>
    <row r="261" spans="1:18" x14ac:dyDescent="0.25">
      <c r="A261" s="130" t="str">
        <f t="shared" si="46"/>
        <v/>
      </c>
      <c r="B261" s="131" t="str">
        <f t="shared" si="47"/>
        <v/>
      </c>
      <c r="C261" s="132" t="str">
        <f t="shared" si="48"/>
        <v/>
      </c>
      <c r="D261" s="133" t="str">
        <f t="shared" si="49"/>
        <v/>
      </c>
      <c r="E261" s="133" t="str">
        <f t="shared" si="50"/>
        <v/>
      </c>
      <c r="F261" s="133" t="str">
        <f t="shared" si="41"/>
        <v/>
      </c>
      <c r="G261" s="132" t="str">
        <f t="shared" si="42"/>
        <v/>
      </c>
      <c r="L261" s="204"/>
      <c r="M261" s="142"/>
      <c r="N261" s="152"/>
      <c r="O261" s="205"/>
      <c r="P261" s="205"/>
      <c r="Q261" s="205"/>
      <c r="R261" s="152"/>
    </row>
    <row r="262" spans="1:18" x14ac:dyDescent="0.25">
      <c r="A262" s="130" t="str">
        <f t="shared" si="46"/>
        <v/>
      </c>
      <c r="B262" s="131" t="str">
        <f t="shared" si="47"/>
        <v/>
      </c>
      <c r="C262" s="132" t="str">
        <f t="shared" si="48"/>
        <v/>
      </c>
      <c r="D262" s="133" t="str">
        <f t="shared" si="49"/>
        <v/>
      </c>
      <c r="E262" s="133" t="str">
        <f t="shared" si="50"/>
        <v/>
      </c>
      <c r="F262" s="133" t="str">
        <f t="shared" si="41"/>
        <v/>
      </c>
      <c r="G262" s="132" t="str">
        <f t="shared" si="42"/>
        <v/>
      </c>
      <c r="L262" s="204"/>
      <c r="M262" s="142"/>
      <c r="N262" s="152"/>
      <c r="O262" s="205"/>
      <c r="P262" s="205"/>
      <c r="Q262" s="205"/>
      <c r="R262" s="152"/>
    </row>
    <row r="263" spans="1:18" x14ac:dyDescent="0.25">
      <c r="A263" s="130" t="str">
        <f t="shared" si="46"/>
        <v/>
      </c>
      <c r="B263" s="131" t="str">
        <f t="shared" si="47"/>
        <v/>
      </c>
      <c r="C263" s="132" t="str">
        <f t="shared" si="48"/>
        <v/>
      </c>
      <c r="D263" s="133" t="str">
        <f t="shared" si="49"/>
        <v/>
      </c>
      <c r="E263" s="133" t="str">
        <f t="shared" si="50"/>
        <v/>
      </c>
      <c r="F263" s="133" t="str">
        <f t="shared" si="41"/>
        <v/>
      </c>
      <c r="G263" s="132" t="str">
        <f t="shared" si="42"/>
        <v/>
      </c>
      <c r="L263" s="204"/>
      <c r="M263" s="142"/>
      <c r="N263" s="152"/>
      <c r="O263" s="205"/>
      <c r="P263" s="205"/>
      <c r="Q263" s="205"/>
      <c r="R263" s="152"/>
    </row>
    <row r="264" spans="1:18" x14ac:dyDescent="0.25">
      <c r="A264" s="130" t="str">
        <f t="shared" si="46"/>
        <v/>
      </c>
      <c r="B264" s="131" t="str">
        <f t="shared" si="47"/>
        <v/>
      </c>
      <c r="C264" s="132" t="str">
        <f t="shared" si="48"/>
        <v/>
      </c>
      <c r="D264" s="133" t="str">
        <f t="shared" si="49"/>
        <v/>
      </c>
      <c r="E264" s="133" t="str">
        <f t="shared" si="50"/>
        <v/>
      </c>
      <c r="F264" s="133" t="str">
        <f t="shared" si="41"/>
        <v/>
      </c>
      <c r="G264" s="132" t="str">
        <f t="shared" si="42"/>
        <v/>
      </c>
      <c r="L264" s="204"/>
      <c r="M264" s="142"/>
      <c r="N264" s="152"/>
      <c r="O264" s="205"/>
      <c r="P264" s="205"/>
      <c r="Q264" s="205"/>
      <c r="R264" s="152"/>
    </row>
    <row r="265" spans="1:18" x14ac:dyDescent="0.25">
      <c r="A265" s="130" t="str">
        <f t="shared" si="46"/>
        <v/>
      </c>
      <c r="B265" s="131" t="str">
        <f t="shared" si="47"/>
        <v/>
      </c>
      <c r="C265" s="132" t="str">
        <f t="shared" si="48"/>
        <v/>
      </c>
      <c r="D265" s="133" t="str">
        <f t="shared" si="49"/>
        <v/>
      </c>
      <c r="E265" s="133" t="str">
        <f t="shared" si="50"/>
        <v/>
      </c>
      <c r="F265" s="133" t="str">
        <f t="shared" si="41"/>
        <v/>
      </c>
      <c r="G265" s="132" t="str">
        <f t="shared" si="42"/>
        <v/>
      </c>
      <c r="L265" s="204"/>
      <c r="M265" s="142"/>
      <c r="N265" s="152"/>
      <c r="O265" s="205"/>
      <c r="P265" s="205"/>
      <c r="Q265" s="205"/>
      <c r="R265" s="152"/>
    </row>
    <row r="266" spans="1:18" x14ac:dyDescent="0.25">
      <c r="A266" s="130" t="str">
        <f t="shared" si="46"/>
        <v/>
      </c>
      <c r="B266" s="131" t="str">
        <f t="shared" si="47"/>
        <v/>
      </c>
      <c r="C266" s="132" t="str">
        <f t="shared" si="48"/>
        <v/>
      </c>
      <c r="D266" s="133" t="str">
        <f t="shared" si="49"/>
        <v/>
      </c>
      <c r="E266" s="133" t="str">
        <f t="shared" si="50"/>
        <v/>
      </c>
      <c r="F266" s="133" t="str">
        <f t="shared" si="41"/>
        <v/>
      </c>
      <c r="G266" s="132" t="str">
        <f t="shared" si="42"/>
        <v/>
      </c>
      <c r="L266" s="204"/>
      <c r="M266" s="142"/>
      <c r="N266" s="152"/>
      <c r="O266" s="205"/>
      <c r="P266" s="205"/>
      <c r="Q266" s="205"/>
      <c r="R266" s="152"/>
    </row>
    <row r="267" spans="1:18" x14ac:dyDescent="0.25">
      <c r="A267" s="130" t="str">
        <f t="shared" si="46"/>
        <v/>
      </c>
      <c r="B267" s="131" t="str">
        <f t="shared" si="47"/>
        <v/>
      </c>
      <c r="C267" s="132" t="str">
        <f t="shared" si="48"/>
        <v/>
      </c>
      <c r="D267" s="133" t="str">
        <f t="shared" si="49"/>
        <v/>
      </c>
      <c r="E267" s="133" t="str">
        <f t="shared" si="50"/>
        <v/>
      </c>
      <c r="F267" s="133" t="str">
        <f t="shared" si="41"/>
        <v/>
      </c>
      <c r="G267" s="132" t="str">
        <f t="shared" si="42"/>
        <v/>
      </c>
      <c r="L267" s="204"/>
      <c r="M267" s="142"/>
      <c r="N267" s="152"/>
      <c r="O267" s="205"/>
      <c r="P267" s="205"/>
      <c r="Q267" s="205"/>
      <c r="R267" s="152"/>
    </row>
    <row r="268" spans="1:18" x14ac:dyDescent="0.25">
      <c r="A268" s="130" t="str">
        <f t="shared" si="46"/>
        <v/>
      </c>
      <c r="B268" s="131" t="str">
        <f t="shared" si="47"/>
        <v/>
      </c>
      <c r="C268" s="132" t="str">
        <f t="shared" si="48"/>
        <v/>
      </c>
      <c r="D268" s="133" t="str">
        <f t="shared" si="49"/>
        <v/>
      </c>
      <c r="E268" s="133" t="str">
        <f t="shared" si="50"/>
        <v/>
      </c>
      <c r="F268" s="133" t="str">
        <f t="shared" si="41"/>
        <v/>
      </c>
      <c r="G268" s="132" t="str">
        <f t="shared" si="42"/>
        <v/>
      </c>
      <c r="L268" s="204"/>
      <c r="M268" s="142"/>
      <c r="N268" s="152"/>
      <c r="O268" s="205"/>
      <c r="P268" s="205"/>
      <c r="Q268" s="205"/>
      <c r="R268" s="152"/>
    </row>
    <row r="269" spans="1:18" x14ac:dyDescent="0.25">
      <c r="A269" s="130" t="str">
        <f t="shared" si="46"/>
        <v/>
      </c>
      <c r="B269" s="131" t="str">
        <f t="shared" si="47"/>
        <v/>
      </c>
      <c r="C269" s="132" t="str">
        <f t="shared" si="48"/>
        <v/>
      </c>
      <c r="D269" s="133" t="str">
        <f t="shared" si="49"/>
        <v/>
      </c>
      <c r="E269" s="133" t="str">
        <f t="shared" si="50"/>
        <v/>
      </c>
      <c r="F269" s="133" t="str">
        <f t="shared" si="41"/>
        <v/>
      </c>
      <c r="G269" s="132" t="str">
        <f t="shared" si="42"/>
        <v/>
      </c>
      <c r="L269" s="204"/>
      <c r="M269" s="142"/>
      <c r="N269" s="152"/>
      <c r="O269" s="205"/>
      <c r="P269" s="205"/>
      <c r="Q269" s="205"/>
      <c r="R269" s="152"/>
    </row>
    <row r="270" spans="1:18" x14ac:dyDescent="0.25">
      <c r="A270" s="130" t="str">
        <f t="shared" si="46"/>
        <v/>
      </c>
      <c r="B270" s="131" t="str">
        <f t="shared" si="47"/>
        <v/>
      </c>
      <c r="C270" s="132" t="str">
        <f t="shared" si="48"/>
        <v/>
      </c>
      <c r="D270" s="133" t="str">
        <f t="shared" si="49"/>
        <v/>
      </c>
      <c r="E270" s="133" t="str">
        <f t="shared" si="50"/>
        <v/>
      </c>
      <c r="F270" s="133" t="str">
        <f t="shared" si="41"/>
        <v/>
      </c>
      <c r="G270" s="132" t="str">
        <f t="shared" si="42"/>
        <v/>
      </c>
      <c r="L270" s="204"/>
      <c r="M270" s="142"/>
      <c r="N270" s="152"/>
      <c r="O270" s="205"/>
      <c r="P270" s="205"/>
      <c r="Q270" s="205"/>
      <c r="R270" s="152"/>
    </row>
    <row r="271" spans="1:18" x14ac:dyDescent="0.25">
      <c r="A271" s="130" t="str">
        <f t="shared" si="46"/>
        <v/>
      </c>
      <c r="B271" s="131" t="str">
        <f t="shared" si="47"/>
        <v/>
      </c>
      <c r="C271" s="132" t="str">
        <f t="shared" si="48"/>
        <v/>
      </c>
      <c r="D271" s="133" t="str">
        <f t="shared" si="49"/>
        <v/>
      </c>
      <c r="E271" s="133" t="str">
        <f t="shared" si="50"/>
        <v/>
      </c>
      <c r="F271" s="133" t="str">
        <f t="shared" ref="F271:F334" si="52">IF(B271="","",SUM(D271:E271))</f>
        <v/>
      </c>
      <c r="G271" s="132" t="str">
        <f t="shared" ref="G271:G334" si="53">IF(B271="","",SUM(C271)-SUM(E271))</f>
        <v/>
      </c>
      <c r="L271" s="204"/>
      <c r="M271" s="142"/>
      <c r="N271" s="152"/>
      <c r="O271" s="205"/>
      <c r="P271" s="205"/>
      <c r="Q271" s="205"/>
      <c r="R271" s="152"/>
    </row>
    <row r="272" spans="1:18" x14ac:dyDescent="0.25">
      <c r="A272" s="130" t="str">
        <f t="shared" ref="A272:A335" si="54">IF(B272="","",EDATE(A271,1))</f>
        <v/>
      </c>
      <c r="B272" s="131" t="str">
        <f t="shared" ref="B272:B335" si="55">IF(B271="","",IF(SUM(B271)+1&lt;=$E$7,SUM(B271)+1,""))</f>
        <v/>
      </c>
      <c r="C272" s="132" t="str">
        <f t="shared" ref="C272:C335" si="56">IF(B272="","",G271)</f>
        <v/>
      </c>
      <c r="D272" s="133" t="str">
        <f t="shared" ref="D272:D335" si="57">IF(B272="","",IPMT($E$10/12,B272,$E$7,-$E$8,$E$9,0))</f>
        <v/>
      </c>
      <c r="E272" s="133" t="str">
        <f t="shared" ref="E272:E335" si="58">IF(B272="","",PPMT($E$10/12,B272,$E$7,-$E$8,$E$9,0))</f>
        <v/>
      </c>
      <c r="F272" s="133" t="str">
        <f t="shared" si="52"/>
        <v/>
      </c>
      <c r="G272" s="132" t="str">
        <f t="shared" si="53"/>
        <v/>
      </c>
      <c r="L272" s="204"/>
      <c r="M272" s="142"/>
      <c r="N272" s="152"/>
      <c r="O272" s="205"/>
      <c r="P272" s="205"/>
      <c r="Q272" s="205"/>
      <c r="R272" s="152"/>
    </row>
    <row r="273" spans="1:18" x14ac:dyDescent="0.25">
      <c r="A273" s="130" t="str">
        <f t="shared" si="54"/>
        <v/>
      </c>
      <c r="B273" s="131" t="str">
        <f t="shared" si="55"/>
        <v/>
      </c>
      <c r="C273" s="132" t="str">
        <f t="shared" si="56"/>
        <v/>
      </c>
      <c r="D273" s="133" t="str">
        <f t="shared" si="57"/>
        <v/>
      </c>
      <c r="E273" s="133" t="str">
        <f t="shared" si="58"/>
        <v/>
      </c>
      <c r="F273" s="133" t="str">
        <f t="shared" si="52"/>
        <v/>
      </c>
      <c r="G273" s="132" t="str">
        <f t="shared" si="53"/>
        <v/>
      </c>
      <c r="L273" s="204"/>
      <c r="M273" s="142"/>
      <c r="N273" s="152"/>
      <c r="O273" s="205"/>
      <c r="P273" s="205"/>
      <c r="Q273" s="205"/>
      <c r="R273" s="152"/>
    </row>
    <row r="274" spans="1:18" x14ac:dyDescent="0.25">
      <c r="A274" s="130" t="str">
        <f t="shared" si="54"/>
        <v/>
      </c>
      <c r="B274" s="131" t="str">
        <f t="shared" si="55"/>
        <v/>
      </c>
      <c r="C274" s="132" t="str">
        <f t="shared" si="56"/>
        <v/>
      </c>
      <c r="D274" s="133" t="str">
        <f t="shared" si="57"/>
        <v/>
      </c>
      <c r="E274" s="133" t="str">
        <f t="shared" si="58"/>
        <v/>
      </c>
      <c r="F274" s="133" t="str">
        <f t="shared" si="52"/>
        <v/>
      </c>
      <c r="G274" s="132" t="str">
        <f t="shared" si="53"/>
        <v/>
      </c>
      <c r="L274" s="204"/>
      <c r="M274" s="142"/>
      <c r="N274" s="152"/>
      <c r="O274" s="205"/>
      <c r="P274" s="205"/>
      <c r="Q274" s="205"/>
      <c r="R274" s="152"/>
    </row>
    <row r="275" spans="1:18" x14ac:dyDescent="0.25">
      <c r="A275" s="130" t="str">
        <f t="shared" si="54"/>
        <v/>
      </c>
      <c r="B275" s="131" t="str">
        <f t="shared" si="55"/>
        <v/>
      </c>
      <c r="C275" s="132" t="str">
        <f t="shared" si="56"/>
        <v/>
      </c>
      <c r="D275" s="133" t="str">
        <f t="shared" si="57"/>
        <v/>
      </c>
      <c r="E275" s="133" t="str">
        <f t="shared" si="58"/>
        <v/>
      </c>
      <c r="F275" s="133" t="str">
        <f t="shared" si="52"/>
        <v/>
      </c>
      <c r="G275" s="132" t="str">
        <f t="shared" si="53"/>
        <v/>
      </c>
      <c r="L275" s="204"/>
      <c r="M275" s="142"/>
      <c r="N275" s="152"/>
      <c r="O275" s="205"/>
      <c r="P275" s="205"/>
      <c r="Q275" s="205"/>
      <c r="R275" s="152"/>
    </row>
    <row r="276" spans="1:18" x14ac:dyDescent="0.25">
      <c r="A276" s="130" t="str">
        <f t="shared" si="54"/>
        <v/>
      </c>
      <c r="B276" s="131" t="str">
        <f t="shared" si="55"/>
        <v/>
      </c>
      <c r="C276" s="132" t="str">
        <f t="shared" si="56"/>
        <v/>
      </c>
      <c r="D276" s="133" t="str">
        <f t="shared" si="57"/>
        <v/>
      </c>
      <c r="E276" s="133" t="str">
        <f t="shared" si="58"/>
        <v/>
      </c>
      <c r="F276" s="133" t="str">
        <f t="shared" si="52"/>
        <v/>
      </c>
      <c r="G276" s="132" t="str">
        <f t="shared" si="53"/>
        <v/>
      </c>
      <c r="L276" s="204"/>
      <c r="M276" s="142"/>
      <c r="N276" s="152"/>
      <c r="O276" s="205"/>
      <c r="P276" s="205"/>
      <c r="Q276" s="205"/>
      <c r="R276" s="152"/>
    </row>
    <row r="277" spans="1:18" x14ac:dyDescent="0.25">
      <c r="A277" s="130" t="str">
        <f t="shared" si="54"/>
        <v/>
      </c>
      <c r="B277" s="131" t="str">
        <f t="shared" si="55"/>
        <v/>
      </c>
      <c r="C277" s="132" t="str">
        <f t="shared" si="56"/>
        <v/>
      </c>
      <c r="D277" s="133" t="str">
        <f t="shared" si="57"/>
        <v/>
      </c>
      <c r="E277" s="133" t="str">
        <f t="shared" si="58"/>
        <v/>
      </c>
      <c r="F277" s="133" t="str">
        <f t="shared" si="52"/>
        <v/>
      </c>
      <c r="G277" s="132" t="str">
        <f t="shared" si="53"/>
        <v/>
      </c>
      <c r="L277" s="204"/>
      <c r="M277" s="142"/>
      <c r="N277" s="152"/>
      <c r="O277" s="205"/>
      <c r="P277" s="205"/>
      <c r="Q277" s="205"/>
      <c r="R277" s="152"/>
    </row>
    <row r="278" spans="1:18" x14ac:dyDescent="0.25">
      <c r="A278" s="130" t="str">
        <f t="shared" si="54"/>
        <v/>
      </c>
      <c r="B278" s="131" t="str">
        <f t="shared" si="55"/>
        <v/>
      </c>
      <c r="C278" s="132" t="str">
        <f t="shared" si="56"/>
        <v/>
      </c>
      <c r="D278" s="133" t="str">
        <f t="shared" si="57"/>
        <v/>
      </c>
      <c r="E278" s="133" t="str">
        <f t="shared" si="58"/>
        <v/>
      </c>
      <c r="F278" s="133" t="str">
        <f t="shared" si="52"/>
        <v/>
      </c>
      <c r="G278" s="132" t="str">
        <f t="shared" si="53"/>
        <v/>
      </c>
      <c r="L278" s="204"/>
      <c r="M278" s="142"/>
      <c r="N278" s="152"/>
      <c r="O278" s="205"/>
      <c r="P278" s="205"/>
      <c r="Q278" s="205"/>
      <c r="R278" s="152"/>
    </row>
    <row r="279" spans="1:18" x14ac:dyDescent="0.25">
      <c r="A279" s="130" t="str">
        <f t="shared" si="54"/>
        <v/>
      </c>
      <c r="B279" s="131" t="str">
        <f t="shared" si="55"/>
        <v/>
      </c>
      <c r="C279" s="132" t="str">
        <f t="shared" si="56"/>
        <v/>
      </c>
      <c r="D279" s="133" t="str">
        <f t="shared" si="57"/>
        <v/>
      </c>
      <c r="E279" s="133" t="str">
        <f t="shared" si="58"/>
        <v/>
      </c>
      <c r="F279" s="133" t="str">
        <f t="shared" si="52"/>
        <v/>
      </c>
      <c r="G279" s="132" t="str">
        <f t="shared" si="53"/>
        <v/>
      </c>
      <c r="L279" s="204"/>
      <c r="M279" s="142"/>
      <c r="N279" s="152"/>
      <c r="O279" s="205"/>
      <c r="P279" s="205"/>
      <c r="Q279" s="205"/>
      <c r="R279" s="152"/>
    </row>
    <row r="280" spans="1:18" x14ac:dyDescent="0.25">
      <c r="A280" s="130" t="str">
        <f t="shared" si="54"/>
        <v/>
      </c>
      <c r="B280" s="131" t="str">
        <f t="shared" si="55"/>
        <v/>
      </c>
      <c r="C280" s="132" t="str">
        <f t="shared" si="56"/>
        <v/>
      </c>
      <c r="D280" s="133" t="str">
        <f t="shared" si="57"/>
        <v/>
      </c>
      <c r="E280" s="133" t="str">
        <f t="shared" si="58"/>
        <v/>
      </c>
      <c r="F280" s="133" t="str">
        <f t="shared" si="52"/>
        <v/>
      </c>
      <c r="G280" s="132" t="str">
        <f t="shared" si="53"/>
        <v/>
      </c>
      <c r="L280" s="204"/>
      <c r="M280" s="142"/>
      <c r="N280" s="152"/>
      <c r="O280" s="205"/>
      <c r="P280" s="205"/>
      <c r="Q280" s="205"/>
      <c r="R280" s="152"/>
    </row>
    <row r="281" spans="1:18" x14ac:dyDescent="0.25">
      <c r="A281" s="130" t="str">
        <f t="shared" si="54"/>
        <v/>
      </c>
      <c r="B281" s="131" t="str">
        <f t="shared" si="55"/>
        <v/>
      </c>
      <c r="C281" s="132" t="str">
        <f t="shared" si="56"/>
        <v/>
      </c>
      <c r="D281" s="133" t="str">
        <f t="shared" si="57"/>
        <v/>
      </c>
      <c r="E281" s="133" t="str">
        <f t="shared" si="58"/>
        <v/>
      </c>
      <c r="F281" s="133" t="str">
        <f t="shared" si="52"/>
        <v/>
      </c>
      <c r="G281" s="132" t="str">
        <f t="shared" si="53"/>
        <v/>
      </c>
      <c r="L281" s="204"/>
      <c r="M281" s="142"/>
      <c r="N281" s="152"/>
      <c r="O281" s="205"/>
      <c r="P281" s="205"/>
      <c r="Q281" s="205"/>
      <c r="R281" s="152"/>
    </row>
    <row r="282" spans="1:18" x14ac:dyDescent="0.25">
      <c r="A282" s="130" t="str">
        <f t="shared" si="54"/>
        <v/>
      </c>
      <c r="B282" s="131" t="str">
        <f t="shared" si="55"/>
        <v/>
      </c>
      <c r="C282" s="132" t="str">
        <f t="shared" si="56"/>
        <v/>
      </c>
      <c r="D282" s="133" t="str">
        <f t="shared" si="57"/>
        <v/>
      </c>
      <c r="E282" s="133" t="str">
        <f t="shared" si="58"/>
        <v/>
      </c>
      <c r="F282" s="133" t="str">
        <f t="shared" si="52"/>
        <v/>
      </c>
      <c r="G282" s="132" t="str">
        <f t="shared" si="53"/>
        <v/>
      </c>
      <c r="L282" s="204"/>
      <c r="M282" s="142"/>
      <c r="N282" s="152"/>
      <c r="O282" s="205"/>
      <c r="P282" s="205"/>
      <c r="Q282" s="205"/>
      <c r="R282" s="152"/>
    </row>
    <row r="283" spans="1:18" x14ac:dyDescent="0.25">
      <c r="A283" s="130" t="str">
        <f t="shared" si="54"/>
        <v/>
      </c>
      <c r="B283" s="131" t="str">
        <f t="shared" si="55"/>
        <v/>
      </c>
      <c r="C283" s="132" t="str">
        <f t="shared" si="56"/>
        <v/>
      </c>
      <c r="D283" s="133" t="str">
        <f t="shared" si="57"/>
        <v/>
      </c>
      <c r="E283" s="133" t="str">
        <f t="shared" si="58"/>
        <v/>
      </c>
      <c r="F283" s="133" t="str">
        <f t="shared" si="52"/>
        <v/>
      </c>
      <c r="G283" s="132" t="str">
        <f t="shared" si="53"/>
        <v/>
      </c>
      <c r="L283" s="204"/>
      <c r="M283" s="142"/>
      <c r="N283" s="152"/>
      <c r="O283" s="205"/>
      <c r="P283" s="205"/>
      <c r="Q283" s="205"/>
      <c r="R283" s="152"/>
    </row>
    <row r="284" spans="1:18" x14ac:dyDescent="0.25">
      <c r="A284" s="130" t="str">
        <f t="shared" si="54"/>
        <v/>
      </c>
      <c r="B284" s="131" t="str">
        <f t="shared" si="55"/>
        <v/>
      </c>
      <c r="C284" s="132" t="str">
        <f t="shared" si="56"/>
        <v/>
      </c>
      <c r="D284" s="133" t="str">
        <f t="shared" si="57"/>
        <v/>
      </c>
      <c r="E284" s="133" t="str">
        <f t="shared" si="58"/>
        <v/>
      </c>
      <c r="F284" s="133" t="str">
        <f t="shared" si="52"/>
        <v/>
      </c>
      <c r="G284" s="132" t="str">
        <f t="shared" si="53"/>
        <v/>
      </c>
      <c r="L284" s="204"/>
      <c r="M284" s="142"/>
      <c r="N284" s="152"/>
      <c r="O284" s="205"/>
      <c r="P284" s="205"/>
      <c r="Q284" s="205"/>
      <c r="R284" s="152"/>
    </row>
    <row r="285" spans="1:18" x14ac:dyDescent="0.25">
      <c r="A285" s="130" t="str">
        <f t="shared" si="54"/>
        <v/>
      </c>
      <c r="B285" s="131" t="str">
        <f t="shared" si="55"/>
        <v/>
      </c>
      <c r="C285" s="132" t="str">
        <f t="shared" si="56"/>
        <v/>
      </c>
      <c r="D285" s="133" t="str">
        <f t="shared" si="57"/>
        <v/>
      </c>
      <c r="E285" s="133" t="str">
        <f t="shared" si="58"/>
        <v/>
      </c>
      <c r="F285" s="133" t="str">
        <f t="shared" si="52"/>
        <v/>
      </c>
      <c r="G285" s="132" t="str">
        <f t="shared" si="53"/>
        <v/>
      </c>
      <c r="L285" s="204"/>
      <c r="M285" s="142"/>
      <c r="N285" s="152"/>
      <c r="O285" s="205"/>
      <c r="P285" s="205"/>
      <c r="Q285" s="205"/>
      <c r="R285" s="152"/>
    </row>
    <row r="286" spans="1:18" x14ac:dyDescent="0.25">
      <c r="A286" s="130" t="str">
        <f t="shared" si="54"/>
        <v/>
      </c>
      <c r="B286" s="131" t="str">
        <f t="shared" si="55"/>
        <v/>
      </c>
      <c r="C286" s="132" t="str">
        <f t="shared" si="56"/>
        <v/>
      </c>
      <c r="D286" s="133" t="str">
        <f t="shared" si="57"/>
        <v/>
      </c>
      <c r="E286" s="133" t="str">
        <f t="shared" si="58"/>
        <v/>
      </c>
      <c r="F286" s="133" t="str">
        <f t="shared" si="52"/>
        <v/>
      </c>
      <c r="G286" s="132" t="str">
        <f t="shared" si="53"/>
        <v/>
      </c>
      <c r="L286" s="204"/>
      <c r="M286" s="142"/>
      <c r="N286" s="152"/>
      <c r="O286" s="205"/>
      <c r="P286" s="205"/>
      <c r="Q286" s="205"/>
      <c r="R286" s="152"/>
    </row>
    <row r="287" spans="1:18" x14ac:dyDescent="0.25">
      <c r="A287" s="130" t="str">
        <f t="shared" si="54"/>
        <v/>
      </c>
      <c r="B287" s="131" t="str">
        <f t="shared" si="55"/>
        <v/>
      </c>
      <c r="C287" s="132" t="str">
        <f t="shared" si="56"/>
        <v/>
      </c>
      <c r="D287" s="133" t="str">
        <f t="shared" si="57"/>
        <v/>
      </c>
      <c r="E287" s="133" t="str">
        <f t="shared" si="58"/>
        <v/>
      </c>
      <c r="F287" s="133" t="str">
        <f t="shared" si="52"/>
        <v/>
      </c>
      <c r="G287" s="132" t="str">
        <f t="shared" si="53"/>
        <v/>
      </c>
      <c r="L287" s="204"/>
      <c r="M287" s="142"/>
      <c r="N287" s="152"/>
      <c r="O287" s="205"/>
      <c r="P287" s="205"/>
      <c r="Q287" s="205"/>
      <c r="R287" s="152"/>
    </row>
    <row r="288" spans="1:18" x14ac:dyDescent="0.25">
      <c r="A288" s="130" t="str">
        <f t="shared" si="54"/>
        <v/>
      </c>
      <c r="B288" s="131" t="str">
        <f t="shared" si="55"/>
        <v/>
      </c>
      <c r="C288" s="132" t="str">
        <f t="shared" si="56"/>
        <v/>
      </c>
      <c r="D288" s="133" t="str">
        <f t="shared" si="57"/>
        <v/>
      </c>
      <c r="E288" s="133" t="str">
        <f t="shared" si="58"/>
        <v/>
      </c>
      <c r="F288" s="133" t="str">
        <f t="shared" si="52"/>
        <v/>
      </c>
      <c r="G288" s="132" t="str">
        <f t="shared" si="53"/>
        <v/>
      </c>
      <c r="L288" s="204"/>
      <c r="M288" s="142"/>
      <c r="N288" s="152"/>
      <c r="O288" s="205"/>
      <c r="P288" s="205"/>
      <c r="Q288" s="205"/>
      <c r="R288" s="152"/>
    </row>
    <row r="289" spans="1:18" x14ac:dyDescent="0.25">
      <c r="A289" s="130" t="str">
        <f t="shared" si="54"/>
        <v/>
      </c>
      <c r="B289" s="131" t="str">
        <f t="shared" si="55"/>
        <v/>
      </c>
      <c r="C289" s="132" t="str">
        <f t="shared" si="56"/>
        <v/>
      </c>
      <c r="D289" s="133" t="str">
        <f t="shared" si="57"/>
        <v/>
      </c>
      <c r="E289" s="133" t="str">
        <f t="shared" si="58"/>
        <v/>
      </c>
      <c r="F289" s="133" t="str">
        <f t="shared" si="52"/>
        <v/>
      </c>
      <c r="G289" s="132" t="str">
        <f t="shared" si="53"/>
        <v/>
      </c>
      <c r="L289" s="204"/>
      <c r="M289" s="142"/>
      <c r="N289" s="152"/>
      <c r="O289" s="205"/>
      <c r="P289" s="205"/>
      <c r="Q289" s="205"/>
      <c r="R289" s="152"/>
    </row>
    <row r="290" spans="1:18" x14ac:dyDescent="0.25">
      <c r="A290" s="130" t="str">
        <f t="shared" si="54"/>
        <v/>
      </c>
      <c r="B290" s="131" t="str">
        <f t="shared" si="55"/>
        <v/>
      </c>
      <c r="C290" s="132" t="str">
        <f t="shared" si="56"/>
        <v/>
      </c>
      <c r="D290" s="133" t="str">
        <f t="shared" si="57"/>
        <v/>
      </c>
      <c r="E290" s="133" t="str">
        <f t="shared" si="58"/>
        <v/>
      </c>
      <c r="F290" s="133" t="str">
        <f t="shared" si="52"/>
        <v/>
      </c>
      <c r="G290" s="132" t="str">
        <f t="shared" si="53"/>
        <v/>
      </c>
      <c r="L290" s="204"/>
      <c r="M290" s="142"/>
      <c r="N290" s="152"/>
      <c r="O290" s="205"/>
      <c r="P290" s="205"/>
      <c r="Q290" s="205"/>
      <c r="R290" s="152"/>
    </row>
    <row r="291" spans="1:18" x14ac:dyDescent="0.25">
      <c r="A291" s="130" t="str">
        <f t="shared" si="54"/>
        <v/>
      </c>
      <c r="B291" s="131" t="str">
        <f t="shared" si="55"/>
        <v/>
      </c>
      <c r="C291" s="132" t="str">
        <f t="shared" si="56"/>
        <v/>
      </c>
      <c r="D291" s="133" t="str">
        <f t="shared" si="57"/>
        <v/>
      </c>
      <c r="E291" s="133" t="str">
        <f t="shared" si="58"/>
        <v/>
      </c>
      <c r="F291" s="133" t="str">
        <f t="shared" si="52"/>
        <v/>
      </c>
      <c r="G291" s="132" t="str">
        <f t="shared" si="53"/>
        <v/>
      </c>
      <c r="L291" s="204"/>
      <c r="M291" s="142"/>
      <c r="N291" s="152"/>
      <c r="O291" s="205"/>
      <c r="P291" s="205"/>
      <c r="Q291" s="205"/>
      <c r="R291" s="152"/>
    </row>
    <row r="292" spans="1:18" x14ac:dyDescent="0.25">
      <c r="A292" s="130" t="str">
        <f t="shared" si="54"/>
        <v/>
      </c>
      <c r="B292" s="131" t="str">
        <f t="shared" si="55"/>
        <v/>
      </c>
      <c r="C292" s="132" t="str">
        <f t="shared" si="56"/>
        <v/>
      </c>
      <c r="D292" s="133" t="str">
        <f t="shared" si="57"/>
        <v/>
      </c>
      <c r="E292" s="133" t="str">
        <f t="shared" si="58"/>
        <v/>
      </c>
      <c r="F292" s="133" t="str">
        <f t="shared" si="52"/>
        <v/>
      </c>
      <c r="G292" s="132" t="str">
        <f t="shared" si="53"/>
        <v/>
      </c>
      <c r="L292" s="204"/>
      <c r="M292" s="142"/>
      <c r="N292" s="152"/>
      <c r="O292" s="205"/>
      <c r="P292" s="205"/>
      <c r="Q292" s="205"/>
      <c r="R292" s="152"/>
    </row>
    <row r="293" spans="1:18" x14ac:dyDescent="0.25">
      <c r="A293" s="130" t="str">
        <f t="shared" si="54"/>
        <v/>
      </c>
      <c r="B293" s="131" t="str">
        <f t="shared" si="55"/>
        <v/>
      </c>
      <c r="C293" s="132" t="str">
        <f t="shared" si="56"/>
        <v/>
      </c>
      <c r="D293" s="133" t="str">
        <f t="shared" si="57"/>
        <v/>
      </c>
      <c r="E293" s="133" t="str">
        <f t="shared" si="58"/>
        <v/>
      </c>
      <c r="F293" s="133" t="str">
        <f t="shared" si="52"/>
        <v/>
      </c>
      <c r="G293" s="132" t="str">
        <f t="shared" si="53"/>
        <v/>
      </c>
      <c r="L293" s="204"/>
      <c r="M293" s="142"/>
      <c r="N293" s="152"/>
      <c r="O293" s="205"/>
      <c r="P293" s="205"/>
      <c r="Q293" s="205"/>
      <c r="R293" s="152"/>
    </row>
    <row r="294" spans="1:18" x14ac:dyDescent="0.25">
      <c r="A294" s="130" t="str">
        <f t="shared" si="54"/>
        <v/>
      </c>
      <c r="B294" s="131" t="str">
        <f t="shared" si="55"/>
        <v/>
      </c>
      <c r="C294" s="132" t="str">
        <f t="shared" si="56"/>
        <v/>
      </c>
      <c r="D294" s="133" t="str">
        <f t="shared" si="57"/>
        <v/>
      </c>
      <c r="E294" s="133" t="str">
        <f t="shared" si="58"/>
        <v/>
      </c>
      <c r="F294" s="133" t="str">
        <f t="shared" si="52"/>
        <v/>
      </c>
      <c r="G294" s="132" t="str">
        <f t="shared" si="53"/>
        <v/>
      </c>
      <c r="L294" s="204"/>
      <c r="M294" s="142"/>
      <c r="N294" s="152"/>
      <c r="O294" s="205"/>
      <c r="P294" s="205"/>
      <c r="Q294" s="205"/>
      <c r="R294" s="152"/>
    </row>
    <row r="295" spans="1:18" x14ac:dyDescent="0.25">
      <c r="A295" s="130" t="str">
        <f t="shared" si="54"/>
        <v/>
      </c>
      <c r="B295" s="131" t="str">
        <f t="shared" si="55"/>
        <v/>
      </c>
      <c r="C295" s="132" t="str">
        <f t="shared" si="56"/>
        <v/>
      </c>
      <c r="D295" s="133" t="str">
        <f t="shared" si="57"/>
        <v/>
      </c>
      <c r="E295" s="133" t="str">
        <f t="shared" si="58"/>
        <v/>
      </c>
      <c r="F295" s="133" t="str">
        <f t="shared" si="52"/>
        <v/>
      </c>
      <c r="G295" s="132" t="str">
        <f t="shared" si="53"/>
        <v/>
      </c>
      <c r="L295" s="204"/>
      <c r="M295" s="142"/>
      <c r="N295" s="152"/>
      <c r="O295" s="205"/>
      <c r="P295" s="205"/>
      <c r="Q295" s="205"/>
      <c r="R295" s="152"/>
    </row>
    <row r="296" spans="1:18" x14ac:dyDescent="0.25">
      <c r="A296" s="130" t="str">
        <f t="shared" si="54"/>
        <v/>
      </c>
      <c r="B296" s="131" t="str">
        <f t="shared" si="55"/>
        <v/>
      </c>
      <c r="C296" s="132" t="str">
        <f t="shared" si="56"/>
        <v/>
      </c>
      <c r="D296" s="133" t="str">
        <f t="shared" si="57"/>
        <v/>
      </c>
      <c r="E296" s="133" t="str">
        <f t="shared" si="58"/>
        <v/>
      </c>
      <c r="F296" s="133" t="str">
        <f t="shared" si="52"/>
        <v/>
      </c>
      <c r="G296" s="132" t="str">
        <f t="shared" si="53"/>
        <v/>
      </c>
      <c r="L296" s="204"/>
      <c r="M296" s="142"/>
      <c r="N296" s="152"/>
      <c r="O296" s="205"/>
      <c r="P296" s="205"/>
      <c r="Q296" s="205"/>
      <c r="R296" s="152"/>
    </row>
    <row r="297" spans="1:18" x14ac:dyDescent="0.25">
      <c r="A297" s="130" t="str">
        <f t="shared" si="54"/>
        <v/>
      </c>
      <c r="B297" s="131" t="str">
        <f t="shared" si="55"/>
        <v/>
      </c>
      <c r="C297" s="132" t="str">
        <f t="shared" si="56"/>
        <v/>
      </c>
      <c r="D297" s="133" t="str">
        <f t="shared" si="57"/>
        <v/>
      </c>
      <c r="E297" s="133" t="str">
        <f t="shared" si="58"/>
        <v/>
      </c>
      <c r="F297" s="133" t="str">
        <f t="shared" si="52"/>
        <v/>
      </c>
      <c r="G297" s="132" t="str">
        <f t="shared" si="53"/>
        <v/>
      </c>
      <c r="L297" s="204"/>
      <c r="M297" s="142"/>
      <c r="N297" s="152"/>
      <c r="O297" s="205"/>
      <c r="P297" s="205"/>
      <c r="Q297" s="205"/>
      <c r="R297" s="152"/>
    </row>
    <row r="298" spans="1:18" x14ac:dyDescent="0.25">
      <c r="A298" s="130" t="str">
        <f t="shared" si="54"/>
        <v/>
      </c>
      <c r="B298" s="131" t="str">
        <f t="shared" si="55"/>
        <v/>
      </c>
      <c r="C298" s="132" t="str">
        <f t="shared" si="56"/>
        <v/>
      </c>
      <c r="D298" s="133" t="str">
        <f t="shared" si="57"/>
        <v/>
      </c>
      <c r="E298" s="133" t="str">
        <f t="shared" si="58"/>
        <v/>
      </c>
      <c r="F298" s="133" t="str">
        <f t="shared" si="52"/>
        <v/>
      </c>
      <c r="G298" s="132" t="str">
        <f t="shared" si="53"/>
        <v/>
      </c>
      <c r="L298" s="204"/>
      <c r="M298" s="142"/>
      <c r="N298" s="152"/>
      <c r="O298" s="205"/>
      <c r="P298" s="205"/>
      <c r="Q298" s="205"/>
      <c r="R298" s="152"/>
    </row>
    <row r="299" spans="1:18" x14ac:dyDescent="0.25">
      <c r="A299" s="130" t="str">
        <f t="shared" si="54"/>
        <v/>
      </c>
      <c r="B299" s="131" t="str">
        <f t="shared" si="55"/>
        <v/>
      </c>
      <c r="C299" s="132" t="str">
        <f t="shared" si="56"/>
        <v/>
      </c>
      <c r="D299" s="133" t="str">
        <f t="shared" si="57"/>
        <v/>
      </c>
      <c r="E299" s="133" t="str">
        <f t="shared" si="58"/>
        <v/>
      </c>
      <c r="F299" s="133" t="str">
        <f t="shared" si="52"/>
        <v/>
      </c>
      <c r="G299" s="132" t="str">
        <f t="shared" si="53"/>
        <v/>
      </c>
      <c r="L299" s="204"/>
      <c r="M299" s="142"/>
      <c r="N299" s="152"/>
      <c r="O299" s="205"/>
      <c r="P299" s="205"/>
      <c r="Q299" s="205"/>
      <c r="R299" s="152"/>
    </row>
    <row r="300" spans="1:18" x14ac:dyDescent="0.25">
      <c r="A300" s="130" t="str">
        <f t="shared" si="54"/>
        <v/>
      </c>
      <c r="B300" s="131" t="str">
        <f t="shared" si="55"/>
        <v/>
      </c>
      <c r="C300" s="132" t="str">
        <f t="shared" si="56"/>
        <v/>
      </c>
      <c r="D300" s="133" t="str">
        <f t="shared" si="57"/>
        <v/>
      </c>
      <c r="E300" s="133" t="str">
        <f t="shared" si="58"/>
        <v/>
      </c>
      <c r="F300" s="133" t="str">
        <f t="shared" si="52"/>
        <v/>
      </c>
      <c r="G300" s="132" t="str">
        <f t="shared" si="53"/>
        <v/>
      </c>
      <c r="L300" s="204"/>
      <c r="M300" s="142"/>
      <c r="N300" s="152"/>
      <c r="O300" s="205"/>
      <c r="P300" s="205"/>
      <c r="Q300" s="205"/>
      <c r="R300" s="152"/>
    </row>
    <row r="301" spans="1:18" x14ac:dyDescent="0.25">
      <c r="A301" s="130" t="str">
        <f t="shared" si="54"/>
        <v/>
      </c>
      <c r="B301" s="131" t="str">
        <f t="shared" si="55"/>
        <v/>
      </c>
      <c r="C301" s="132" t="str">
        <f t="shared" si="56"/>
        <v/>
      </c>
      <c r="D301" s="133" t="str">
        <f t="shared" si="57"/>
        <v/>
      </c>
      <c r="E301" s="133" t="str">
        <f t="shared" si="58"/>
        <v/>
      </c>
      <c r="F301" s="133" t="str">
        <f t="shared" si="52"/>
        <v/>
      </c>
      <c r="G301" s="132" t="str">
        <f t="shared" si="53"/>
        <v/>
      </c>
      <c r="L301" s="204"/>
      <c r="M301" s="142"/>
      <c r="N301" s="152"/>
      <c r="O301" s="205"/>
      <c r="P301" s="205"/>
      <c r="Q301" s="205"/>
      <c r="R301" s="152"/>
    </row>
    <row r="302" spans="1:18" x14ac:dyDescent="0.25">
      <c r="A302" s="130" t="str">
        <f t="shared" si="54"/>
        <v/>
      </c>
      <c r="B302" s="131" t="str">
        <f t="shared" si="55"/>
        <v/>
      </c>
      <c r="C302" s="132" t="str">
        <f t="shared" si="56"/>
        <v/>
      </c>
      <c r="D302" s="133" t="str">
        <f t="shared" si="57"/>
        <v/>
      </c>
      <c r="E302" s="133" t="str">
        <f t="shared" si="58"/>
        <v/>
      </c>
      <c r="F302" s="133" t="str">
        <f t="shared" si="52"/>
        <v/>
      </c>
      <c r="G302" s="132" t="str">
        <f t="shared" si="53"/>
        <v/>
      </c>
      <c r="L302" s="204"/>
      <c r="M302" s="142"/>
      <c r="N302" s="152"/>
      <c r="O302" s="205"/>
      <c r="P302" s="205"/>
      <c r="Q302" s="205"/>
      <c r="R302" s="152"/>
    </row>
    <row r="303" spans="1:18" x14ac:dyDescent="0.25">
      <c r="A303" s="130" t="str">
        <f t="shared" si="54"/>
        <v/>
      </c>
      <c r="B303" s="131" t="str">
        <f t="shared" si="55"/>
        <v/>
      </c>
      <c r="C303" s="132" t="str">
        <f t="shared" si="56"/>
        <v/>
      </c>
      <c r="D303" s="133" t="str">
        <f t="shared" si="57"/>
        <v/>
      </c>
      <c r="E303" s="133" t="str">
        <f t="shared" si="58"/>
        <v/>
      </c>
      <c r="F303" s="133" t="str">
        <f t="shared" si="52"/>
        <v/>
      </c>
      <c r="G303" s="132" t="str">
        <f t="shared" si="53"/>
        <v/>
      </c>
      <c r="L303" s="204"/>
      <c r="M303" s="142"/>
      <c r="N303" s="152"/>
      <c r="O303" s="205"/>
      <c r="P303" s="205"/>
      <c r="Q303" s="205"/>
      <c r="R303" s="152"/>
    </row>
    <row r="304" spans="1:18" x14ac:dyDescent="0.25">
      <c r="A304" s="130" t="str">
        <f t="shared" si="54"/>
        <v/>
      </c>
      <c r="B304" s="131" t="str">
        <f t="shared" si="55"/>
        <v/>
      </c>
      <c r="C304" s="132" t="str">
        <f t="shared" si="56"/>
        <v/>
      </c>
      <c r="D304" s="133" t="str">
        <f t="shared" si="57"/>
        <v/>
      </c>
      <c r="E304" s="133" t="str">
        <f t="shared" si="58"/>
        <v/>
      </c>
      <c r="F304" s="133" t="str">
        <f t="shared" si="52"/>
        <v/>
      </c>
      <c r="G304" s="132" t="str">
        <f t="shared" si="53"/>
        <v/>
      </c>
      <c r="L304" s="204"/>
      <c r="M304" s="142"/>
      <c r="N304" s="152"/>
      <c r="O304" s="205"/>
      <c r="P304" s="205"/>
      <c r="Q304" s="205"/>
      <c r="R304" s="152"/>
    </row>
    <row r="305" spans="1:18" x14ac:dyDescent="0.25">
      <c r="A305" s="130" t="str">
        <f t="shared" si="54"/>
        <v/>
      </c>
      <c r="B305" s="131" t="str">
        <f t="shared" si="55"/>
        <v/>
      </c>
      <c r="C305" s="132" t="str">
        <f t="shared" si="56"/>
        <v/>
      </c>
      <c r="D305" s="133" t="str">
        <f t="shared" si="57"/>
        <v/>
      </c>
      <c r="E305" s="133" t="str">
        <f t="shared" si="58"/>
        <v/>
      </c>
      <c r="F305" s="133" t="str">
        <f t="shared" si="52"/>
        <v/>
      </c>
      <c r="G305" s="132" t="str">
        <f t="shared" si="53"/>
        <v/>
      </c>
      <c r="L305" s="204"/>
      <c r="M305" s="142"/>
      <c r="N305" s="152"/>
      <c r="O305" s="205"/>
      <c r="P305" s="205"/>
      <c r="Q305" s="205"/>
      <c r="R305" s="152"/>
    </row>
    <row r="306" spans="1:18" x14ac:dyDescent="0.25">
      <c r="A306" s="130" t="str">
        <f t="shared" si="54"/>
        <v/>
      </c>
      <c r="B306" s="131" t="str">
        <f t="shared" si="55"/>
        <v/>
      </c>
      <c r="C306" s="132" t="str">
        <f t="shared" si="56"/>
        <v/>
      </c>
      <c r="D306" s="133" t="str">
        <f t="shared" si="57"/>
        <v/>
      </c>
      <c r="E306" s="133" t="str">
        <f t="shared" si="58"/>
        <v/>
      </c>
      <c r="F306" s="133" t="str">
        <f t="shared" si="52"/>
        <v/>
      </c>
      <c r="G306" s="132" t="str">
        <f t="shared" si="53"/>
        <v/>
      </c>
      <c r="L306" s="204"/>
      <c r="M306" s="142"/>
      <c r="N306" s="152"/>
      <c r="O306" s="205"/>
      <c r="P306" s="205"/>
      <c r="Q306" s="205"/>
      <c r="R306" s="152"/>
    </row>
    <row r="307" spans="1:18" x14ac:dyDescent="0.25">
      <c r="A307" s="130" t="str">
        <f t="shared" si="54"/>
        <v/>
      </c>
      <c r="B307" s="131" t="str">
        <f t="shared" si="55"/>
        <v/>
      </c>
      <c r="C307" s="132" t="str">
        <f t="shared" si="56"/>
        <v/>
      </c>
      <c r="D307" s="133" t="str">
        <f t="shared" si="57"/>
        <v/>
      </c>
      <c r="E307" s="133" t="str">
        <f t="shared" si="58"/>
        <v/>
      </c>
      <c r="F307" s="133" t="str">
        <f t="shared" si="52"/>
        <v/>
      </c>
      <c r="G307" s="132" t="str">
        <f t="shared" si="53"/>
        <v/>
      </c>
      <c r="L307" s="204"/>
      <c r="M307" s="142"/>
      <c r="N307" s="152"/>
      <c r="O307" s="205"/>
      <c r="P307" s="205"/>
      <c r="Q307" s="205"/>
      <c r="R307" s="152"/>
    </row>
    <row r="308" spans="1:18" x14ac:dyDescent="0.25">
      <c r="A308" s="130" t="str">
        <f t="shared" si="54"/>
        <v/>
      </c>
      <c r="B308" s="131" t="str">
        <f t="shared" si="55"/>
        <v/>
      </c>
      <c r="C308" s="132" t="str">
        <f t="shared" si="56"/>
        <v/>
      </c>
      <c r="D308" s="133" t="str">
        <f t="shared" si="57"/>
        <v/>
      </c>
      <c r="E308" s="133" t="str">
        <f t="shared" si="58"/>
        <v/>
      </c>
      <c r="F308" s="133" t="str">
        <f t="shared" si="52"/>
        <v/>
      </c>
      <c r="G308" s="132" t="str">
        <f t="shared" si="53"/>
        <v/>
      </c>
      <c r="L308" s="204"/>
      <c r="M308" s="142"/>
      <c r="N308" s="152"/>
      <c r="O308" s="205"/>
      <c r="P308" s="205"/>
      <c r="Q308" s="205"/>
      <c r="R308" s="152"/>
    </row>
    <row r="309" spans="1:18" x14ac:dyDescent="0.25">
      <c r="A309" s="130" t="str">
        <f t="shared" si="54"/>
        <v/>
      </c>
      <c r="B309" s="131" t="str">
        <f t="shared" si="55"/>
        <v/>
      </c>
      <c r="C309" s="132" t="str">
        <f t="shared" si="56"/>
        <v/>
      </c>
      <c r="D309" s="133" t="str">
        <f t="shared" si="57"/>
        <v/>
      </c>
      <c r="E309" s="133" t="str">
        <f t="shared" si="58"/>
        <v/>
      </c>
      <c r="F309" s="133" t="str">
        <f t="shared" si="52"/>
        <v/>
      </c>
      <c r="G309" s="132" t="str">
        <f t="shared" si="53"/>
        <v/>
      </c>
      <c r="L309" s="204"/>
      <c r="M309" s="142"/>
      <c r="N309" s="152"/>
      <c r="O309" s="205"/>
      <c r="P309" s="205"/>
      <c r="Q309" s="205"/>
      <c r="R309" s="152"/>
    </row>
    <row r="310" spans="1:18" x14ac:dyDescent="0.25">
      <c r="A310" s="130" t="str">
        <f t="shared" si="54"/>
        <v/>
      </c>
      <c r="B310" s="131" t="str">
        <f t="shared" si="55"/>
        <v/>
      </c>
      <c r="C310" s="132" t="str">
        <f t="shared" si="56"/>
        <v/>
      </c>
      <c r="D310" s="133" t="str">
        <f t="shared" si="57"/>
        <v/>
      </c>
      <c r="E310" s="133" t="str">
        <f t="shared" si="58"/>
        <v/>
      </c>
      <c r="F310" s="133" t="str">
        <f t="shared" si="52"/>
        <v/>
      </c>
      <c r="G310" s="132" t="str">
        <f t="shared" si="53"/>
        <v/>
      </c>
      <c r="L310" s="204"/>
      <c r="M310" s="142"/>
      <c r="N310" s="152"/>
      <c r="O310" s="205"/>
      <c r="P310" s="205"/>
      <c r="Q310" s="205"/>
      <c r="R310" s="152"/>
    </row>
    <row r="311" spans="1:18" x14ac:dyDescent="0.25">
      <c r="A311" s="130" t="str">
        <f t="shared" si="54"/>
        <v/>
      </c>
      <c r="B311" s="131" t="str">
        <f t="shared" si="55"/>
        <v/>
      </c>
      <c r="C311" s="132" t="str">
        <f t="shared" si="56"/>
        <v/>
      </c>
      <c r="D311" s="133" t="str">
        <f t="shared" si="57"/>
        <v/>
      </c>
      <c r="E311" s="133" t="str">
        <f t="shared" si="58"/>
        <v/>
      </c>
      <c r="F311" s="133" t="str">
        <f t="shared" si="52"/>
        <v/>
      </c>
      <c r="G311" s="132" t="str">
        <f t="shared" si="53"/>
        <v/>
      </c>
      <c r="L311" s="204"/>
      <c r="M311" s="142"/>
      <c r="N311" s="152"/>
      <c r="O311" s="205"/>
      <c r="P311" s="205"/>
      <c r="Q311" s="205"/>
      <c r="R311" s="152"/>
    </row>
    <row r="312" spans="1:18" x14ac:dyDescent="0.25">
      <c r="A312" s="130" t="str">
        <f t="shared" si="54"/>
        <v/>
      </c>
      <c r="B312" s="131" t="str">
        <f t="shared" si="55"/>
        <v/>
      </c>
      <c r="C312" s="132" t="str">
        <f t="shared" si="56"/>
        <v/>
      </c>
      <c r="D312" s="133" t="str">
        <f t="shared" si="57"/>
        <v/>
      </c>
      <c r="E312" s="133" t="str">
        <f t="shared" si="58"/>
        <v/>
      </c>
      <c r="F312" s="133" t="str">
        <f t="shared" si="52"/>
        <v/>
      </c>
      <c r="G312" s="132" t="str">
        <f t="shared" si="53"/>
        <v/>
      </c>
      <c r="L312" s="204"/>
      <c r="M312" s="142"/>
      <c r="N312" s="152"/>
      <c r="O312" s="205"/>
      <c r="P312" s="205"/>
      <c r="Q312" s="205"/>
      <c r="R312" s="152"/>
    </row>
    <row r="313" spans="1:18" x14ac:dyDescent="0.25">
      <c r="A313" s="130" t="str">
        <f t="shared" si="54"/>
        <v/>
      </c>
      <c r="B313" s="131" t="str">
        <f t="shared" si="55"/>
        <v/>
      </c>
      <c r="C313" s="132" t="str">
        <f t="shared" si="56"/>
        <v/>
      </c>
      <c r="D313" s="133" t="str">
        <f t="shared" si="57"/>
        <v/>
      </c>
      <c r="E313" s="133" t="str">
        <f t="shared" si="58"/>
        <v/>
      </c>
      <c r="F313" s="133" t="str">
        <f t="shared" si="52"/>
        <v/>
      </c>
      <c r="G313" s="132" t="str">
        <f t="shared" si="53"/>
        <v/>
      </c>
      <c r="L313" s="204"/>
      <c r="M313" s="142"/>
      <c r="N313" s="152"/>
      <c r="O313" s="205"/>
      <c r="P313" s="205"/>
      <c r="Q313" s="205"/>
      <c r="R313" s="152"/>
    </row>
    <row r="314" spans="1:18" x14ac:dyDescent="0.25">
      <c r="A314" s="130" t="str">
        <f t="shared" si="54"/>
        <v/>
      </c>
      <c r="B314" s="131" t="str">
        <f t="shared" si="55"/>
        <v/>
      </c>
      <c r="C314" s="132" t="str">
        <f t="shared" si="56"/>
        <v/>
      </c>
      <c r="D314" s="133" t="str">
        <f t="shared" si="57"/>
        <v/>
      </c>
      <c r="E314" s="133" t="str">
        <f t="shared" si="58"/>
        <v/>
      </c>
      <c r="F314" s="133" t="str">
        <f t="shared" si="52"/>
        <v/>
      </c>
      <c r="G314" s="132" t="str">
        <f t="shared" si="53"/>
        <v/>
      </c>
      <c r="L314" s="204"/>
      <c r="M314" s="142"/>
      <c r="N314" s="152"/>
      <c r="O314" s="205"/>
      <c r="P314" s="205"/>
      <c r="Q314" s="205"/>
      <c r="R314" s="152"/>
    </row>
    <row r="315" spans="1:18" x14ac:dyDescent="0.25">
      <c r="A315" s="130" t="str">
        <f t="shared" si="54"/>
        <v/>
      </c>
      <c r="B315" s="131" t="str">
        <f t="shared" si="55"/>
        <v/>
      </c>
      <c r="C315" s="132" t="str">
        <f t="shared" si="56"/>
        <v/>
      </c>
      <c r="D315" s="133" t="str">
        <f t="shared" si="57"/>
        <v/>
      </c>
      <c r="E315" s="133" t="str">
        <f t="shared" si="58"/>
        <v/>
      </c>
      <c r="F315" s="133" t="str">
        <f t="shared" si="52"/>
        <v/>
      </c>
      <c r="G315" s="132" t="str">
        <f t="shared" si="53"/>
        <v/>
      </c>
      <c r="L315" s="204"/>
      <c r="M315" s="142"/>
      <c r="N315" s="152"/>
      <c r="O315" s="205"/>
      <c r="P315" s="205"/>
      <c r="Q315" s="205"/>
      <c r="R315" s="152"/>
    </row>
    <row r="316" spans="1:18" x14ac:dyDescent="0.25">
      <c r="A316" s="130" t="str">
        <f t="shared" si="54"/>
        <v/>
      </c>
      <c r="B316" s="131" t="str">
        <f t="shared" si="55"/>
        <v/>
      </c>
      <c r="C316" s="132" t="str">
        <f t="shared" si="56"/>
        <v/>
      </c>
      <c r="D316" s="133" t="str">
        <f t="shared" si="57"/>
        <v/>
      </c>
      <c r="E316" s="133" t="str">
        <f t="shared" si="58"/>
        <v/>
      </c>
      <c r="F316" s="133" t="str">
        <f t="shared" si="52"/>
        <v/>
      </c>
      <c r="G316" s="132" t="str">
        <f t="shared" si="53"/>
        <v/>
      </c>
      <c r="L316" s="204"/>
      <c r="M316" s="142"/>
      <c r="N316" s="152"/>
      <c r="O316" s="205"/>
      <c r="P316" s="205"/>
      <c r="Q316" s="205"/>
      <c r="R316" s="152"/>
    </row>
    <row r="317" spans="1:18" x14ac:dyDescent="0.25">
      <c r="A317" s="130" t="str">
        <f t="shared" si="54"/>
        <v/>
      </c>
      <c r="B317" s="131" t="str">
        <f t="shared" si="55"/>
        <v/>
      </c>
      <c r="C317" s="132" t="str">
        <f t="shared" si="56"/>
        <v/>
      </c>
      <c r="D317" s="133" t="str">
        <f t="shared" si="57"/>
        <v/>
      </c>
      <c r="E317" s="133" t="str">
        <f t="shared" si="58"/>
        <v/>
      </c>
      <c r="F317" s="133" t="str">
        <f t="shared" si="52"/>
        <v/>
      </c>
      <c r="G317" s="132" t="str">
        <f t="shared" si="53"/>
        <v/>
      </c>
      <c r="L317" s="204"/>
      <c r="M317" s="142"/>
      <c r="N317" s="152"/>
      <c r="O317" s="205"/>
      <c r="P317" s="205"/>
      <c r="Q317" s="205"/>
      <c r="R317" s="152"/>
    </row>
    <row r="318" spans="1:18" x14ac:dyDescent="0.25">
      <c r="A318" s="130" t="str">
        <f t="shared" si="54"/>
        <v/>
      </c>
      <c r="B318" s="131" t="str">
        <f t="shared" si="55"/>
        <v/>
      </c>
      <c r="C318" s="132" t="str">
        <f t="shared" si="56"/>
        <v/>
      </c>
      <c r="D318" s="133" t="str">
        <f t="shared" si="57"/>
        <v/>
      </c>
      <c r="E318" s="133" t="str">
        <f t="shared" si="58"/>
        <v/>
      </c>
      <c r="F318" s="133" t="str">
        <f t="shared" si="52"/>
        <v/>
      </c>
      <c r="G318" s="132" t="str">
        <f t="shared" si="53"/>
        <v/>
      </c>
      <c r="L318" s="204"/>
      <c r="M318" s="142"/>
      <c r="N318" s="152"/>
      <c r="O318" s="205"/>
      <c r="P318" s="205"/>
      <c r="Q318" s="205"/>
      <c r="R318" s="152"/>
    </row>
    <row r="319" spans="1:18" x14ac:dyDescent="0.25">
      <c r="A319" s="130" t="str">
        <f t="shared" si="54"/>
        <v/>
      </c>
      <c r="B319" s="131" t="str">
        <f t="shared" si="55"/>
        <v/>
      </c>
      <c r="C319" s="132" t="str">
        <f t="shared" si="56"/>
        <v/>
      </c>
      <c r="D319" s="133" t="str">
        <f t="shared" si="57"/>
        <v/>
      </c>
      <c r="E319" s="133" t="str">
        <f t="shared" si="58"/>
        <v/>
      </c>
      <c r="F319" s="133" t="str">
        <f t="shared" si="52"/>
        <v/>
      </c>
      <c r="G319" s="132" t="str">
        <f t="shared" si="53"/>
        <v/>
      </c>
      <c r="L319" s="204"/>
      <c r="M319" s="142"/>
      <c r="N319" s="152"/>
      <c r="O319" s="205"/>
      <c r="P319" s="205"/>
      <c r="Q319" s="205"/>
      <c r="R319" s="152"/>
    </row>
    <row r="320" spans="1:18" x14ac:dyDescent="0.25">
      <c r="A320" s="130" t="str">
        <f t="shared" si="54"/>
        <v/>
      </c>
      <c r="B320" s="131" t="str">
        <f t="shared" si="55"/>
        <v/>
      </c>
      <c r="C320" s="132" t="str">
        <f t="shared" si="56"/>
        <v/>
      </c>
      <c r="D320" s="133" t="str">
        <f t="shared" si="57"/>
        <v/>
      </c>
      <c r="E320" s="133" t="str">
        <f t="shared" si="58"/>
        <v/>
      </c>
      <c r="F320" s="133" t="str">
        <f t="shared" si="52"/>
        <v/>
      </c>
      <c r="G320" s="132" t="str">
        <f t="shared" si="53"/>
        <v/>
      </c>
      <c r="L320" s="204"/>
      <c r="M320" s="142"/>
      <c r="N320" s="152"/>
      <c r="O320" s="205"/>
      <c r="P320" s="205"/>
      <c r="Q320" s="205"/>
      <c r="R320" s="152"/>
    </row>
    <row r="321" spans="1:18" x14ac:dyDescent="0.25">
      <c r="A321" s="130" t="str">
        <f t="shared" si="54"/>
        <v/>
      </c>
      <c r="B321" s="131" t="str">
        <f t="shared" si="55"/>
        <v/>
      </c>
      <c r="C321" s="132" t="str">
        <f t="shared" si="56"/>
        <v/>
      </c>
      <c r="D321" s="133" t="str">
        <f t="shared" si="57"/>
        <v/>
      </c>
      <c r="E321" s="133" t="str">
        <f t="shared" si="58"/>
        <v/>
      </c>
      <c r="F321" s="133" t="str">
        <f t="shared" si="52"/>
        <v/>
      </c>
      <c r="G321" s="132" t="str">
        <f t="shared" si="53"/>
        <v/>
      </c>
      <c r="L321" s="204"/>
      <c r="M321" s="142"/>
      <c r="N321" s="152"/>
      <c r="O321" s="205"/>
      <c r="P321" s="205"/>
      <c r="Q321" s="205"/>
      <c r="R321" s="152"/>
    </row>
    <row r="322" spans="1:18" x14ac:dyDescent="0.25">
      <c r="A322" s="130" t="str">
        <f t="shared" si="54"/>
        <v/>
      </c>
      <c r="B322" s="131" t="str">
        <f t="shared" si="55"/>
        <v/>
      </c>
      <c r="C322" s="132" t="str">
        <f t="shared" si="56"/>
        <v/>
      </c>
      <c r="D322" s="133" t="str">
        <f t="shared" si="57"/>
        <v/>
      </c>
      <c r="E322" s="133" t="str">
        <f t="shared" si="58"/>
        <v/>
      </c>
      <c r="F322" s="133" t="str">
        <f t="shared" si="52"/>
        <v/>
      </c>
      <c r="G322" s="132" t="str">
        <f t="shared" si="53"/>
        <v/>
      </c>
      <c r="L322" s="204"/>
      <c r="M322" s="142"/>
      <c r="N322" s="152"/>
      <c r="O322" s="205"/>
      <c r="P322" s="205"/>
      <c r="Q322" s="205"/>
      <c r="R322" s="152"/>
    </row>
    <row r="323" spans="1:18" x14ac:dyDescent="0.25">
      <c r="A323" s="130" t="str">
        <f t="shared" si="54"/>
        <v/>
      </c>
      <c r="B323" s="131" t="str">
        <f t="shared" si="55"/>
        <v/>
      </c>
      <c r="C323" s="132" t="str">
        <f t="shared" si="56"/>
        <v/>
      </c>
      <c r="D323" s="133" t="str">
        <f t="shared" si="57"/>
        <v/>
      </c>
      <c r="E323" s="133" t="str">
        <f t="shared" si="58"/>
        <v/>
      </c>
      <c r="F323" s="133" t="str">
        <f t="shared" si="52"/>
        <v/>
      </c>
      <c r="G323" s="132" t="str">
        <f t="shared" si="53"/>
        <v/>
      </c>
      <c r="L323" s="204"/>
      <c r="M323" s="142"/>
      <c r="N323" s="152"/>
      <c r="O323" s="205"/>
      <c r="P323" s="205"/>
      <c r="Q323" s="205"/>
      <c r="R323" s="152"/>
    </row>
    <row r="324" spans="1:18" x14ac:dyDescent="0.25">
      <c r="A324" s="130" t="str">
        <f t="shared" si="54"/>
        <v/>
      </c>
      <c r="B324" s="131" t="str">
        <f t="shared" si="55"/>
        <v/>
      </c>
      <c r="C324" s="132" t="str">
        <f t="shared" si="56"/>
        <v/>
      </c>
      <c r="D324" s="133" t="str">
        <f t="shared" si="57"/>
        <v/>
      </c>
      <c r="E324" s="133" t="str">
        <f t="shared" si="58"/>
        <v/>
      </c>
      <c r="F324" s="133" t="str">
        <f t="shared" si="52"/>
        <v/>
      </c>
      <c r="G324" s="132" t="str">
        <f t="shared" si="53"/>
        <v/>
      </c>
      <c r="L324" s="204"/>
      <c r="M324" s="142"/>
      <c r="N324" s="152"/>
      <c r="O324" s="205"/>
      <c r="P324" s="205"/>
      <c r="Q324" s="205"/>
      <c r="R324" s="152"/>
    </row>
    <row r="325" spans="1:18" x14ac:dyDescent="0.25">
      <c r="A325" s="130" t="str">
        <f t="shared" si="54"/>
        <v/>
      </c>
      <c r="B325" s="131" t="str">
        <f t="shared" si="55"/>
        <v/>
      </c>
      <c r="C325" s="132" t="str">
        <f t="shared" si="56"/>
        <v/>
      </c>
      <c r="D325" s="133" t="str">
        <f t="shared" si="57"/>
        <v/>
      </c>
      <c r="E325" s="133" t="str">
        <f t="shared" si="58"/>
        <v/>
      </c>
      <c r="F325" s="133" t="str">
        <f t="shared" si="52"/>
        <v/>
      </c>
      <c r="G325" s="132" t="str">
        <f t="shared" si="53"/>
        <v/>
      </c>
      <c r="L325" s="204"/>
      <c r="M325" s="142"/>
      <c r="N325" s="152"/>
      <c r="O325" s="205"/>
      <c r="P325" s="205"/>
      <c r="Q325" s="205"/>
      <c r="R325" s="152"/>
    </row>
    <row r="326" spans="1:18" x14ac:dyDescent="0.25">
      <c r="A326" s="130" t="str">
        <f t="shared" si="54"/>
        <v/>
      </c>
      <c r="B326" s="131" t="str">
        <f t="shared" si="55"/>
        <v/>
      </c>
      <c r="C326" s="132" t="str">
        <f t="shared" si="56"/>
        <v/>
      </c>
      <c r="D326" s="133" t="str">
        <f t="shared" si="57"/>
        <v/>
      </c>
      <c r="E326" s="133" t="str">
        <f t="shared" si="58"/>
        <v/>
      </c>
      <c r="F326" s="133" t="str">
        <f t="shared" si="52"/>
        <v/>
      </c>
      <c r="G326" s="132" t="str">
        <f t="shared" si="53"/>
        <v/>
      </c>
      <c r="L326" s="204"/>
      <c r="M326" s="142"/>
      <c r="N326" s="152"/>
      <c r="O326" s="205"/>
      <c r="P326" s="205"/>
      <c r="Q326" s="205"/>
      <c r="R326" s="152"/>
    </row>
    <row r="327" spans="1:18" x14ac:dyDescent="0.25">
      <c r="A327" s="130" t="str">
        <f t="shared" si="54"/>
        <v/>
      </c>
      <c r="B327" s="131" t="str">
        <f t="shared" si="55"/>
        <v/>
      </c>
      <c r="C327" s="132" t="str">
        <f t="shared" si="56"/>
        <v/>
      </c>
      <c r="D327" s="133" t="str">
        <f t="shared" si="57"/>
        <v/>
      </c>
      <c r="E327" s="133" t="str">
        <f t="shared" si="58"/>
        <v/>
      </c>
      <c r="F327" s="133" t="str">
        <f t="shared" si="52"/>
        <v/>
      </c>
      <c r="G327" s="132" t="str">
        <f t="shared" si="53"/>
        <v/>
      </c>
      <c r="L327" s="204"/>
      <c r="M327" s="142"/>
      <c r="N327" s="152"/>
      <c r="O327" s="205"/>
      <c r="P327" s="205"/>
      <c r="Q327" s="205"/>
      <c r="R327" s="152"/>
    </row>
    <row r="328" spans="1:18" x14ac:dyDescent="0.25">
      <c r="A328" s="130" t="str">
        <f t="shared" si="54"/>
        <v/>
      </c>
      <c r="B328" s="131" t="str">
        <f t="shared" si="55"/>
        <v/>
      </c>
      <c r="C328" s="132" t="str">
        <f t="shared" si="56"/>
        <v/>
      </c>
      <c r="D328" s="133" t="str">
        <f t="shared" si="57"/>
        <v/>
      </c>
      <c r="E328" s="133" t="str">
        <f t="shared" si="58"/>
        <v/>
      </c>
      <c r="F328" s="133" t="str">
        <f t="shared" si="52"/>
        <v/>
      </c>
      <c r="G328" s="132" t="str">
        <f t="shared" si="53"/>
        <v/>
      </c>
      <c r="L328" s="204"/>
      <c r="M328" s="142"/>
      <c r="N328" s="152"/>
      <c r="O328" s="205"/>
      <c r="P328" s="205"/>
      <c r="Q328" s="205"/>
      <c r="R328" s="152"/>
    </row>
    <row r="329" spans="1:18" x14ac:dyDescent="0.25">
      <c r="A329" s="130" t="str">
        <f t="shared" si="54"/>
        <v/>
      </c>
      <c r="B329" s="131" t="str">
        <f t="shared" si="55"/>
        <v/>
      </c>
      <c r="C329" s="132" t="str">
        <f t="shared" si="56"/>
        <v/>
      </c>
      <c r="D329" s="133" t="str">
        <f t="shared" si="57"/>
        <v/>
      </c>
      <c r="E329" s="133" t="str">
        <f t="shared" si="58"/>
        <v/>
      </c>
      <c r="F329" s="133" t="str">
        <f t="shared" si="52"/>
        <v/>
      </c>
      <c r="G329" s="132" t="str">
        <f t="shared" si="53"/>
        <v/>
      </c>
      <c r="L329" s="204"/>
      <c r="M329" s="142"/>
      <c r="N329" s="152"/>
      <c r="O329" s="205"/>
      <c r="P329" s="205"/>
      <c r="Q329" s="205"/>
      <c r="R329" s="152"/>
    </row>
    <row r="330" spans="1:18" x14ac:dyDescent="0.25">
      <c r="A330" s="130" t="str">
        <f t="shared" si="54"/>
        <v/>
      </c>
      <c r="B330" s="131" t="str">
        <f t="shared" si="55"/>
        <v/>
      </c>
      <c r="C330" s="132" t="str">
        <f t="shared" si="56"/>
        <v/>
      </c>
      <c r="D330" s="133" t="str">
        <f t="shared" si="57"/>
        <v/>
      </c>
      <c r="E330" s="133" t="str">
        <f t="shared" si="58"/>
        <v/>
      </c>
      <c r="F330" s="133" t="str">
        <f t="shared" si="52"/>
        <v/>
      </c>
      <c r="G330" s="132" t="str">
        <f t="shared" si="53"/>
        <v/>
      </c>
      <c r="L330" s="204"/>
      <c r="M330" s="142"/>
      <c r="N330" s="152"/>
      <c r="O330" s="205"/>
      <c r="P330" s="205"/>
      <c r="Q330" s="205"/>
      <c r="R330" s="152"/>
    </row>
    <row r="331" spans="1:18" x14ac:dyDescent="0.25">
      <c r="A331" s="130" t="str">
        <f t="shared" si="54"/>
        <v/>
      </c>
      <c r="B331" s="131" t="str">
        <f t="shared" si="55"/>
        <v/>
      </c>
      <c r="C331" s="132" t="str">
        <f t="shared" si="56"/>
        <v/>
      </c>
      <c r="D331" s="133" t="str">
        <f t="shared" si="57"/>
        <v/>
      </c>
      <c r="E331" s="133" t="str">
        <f t="shared" si="58"/>
        <v/>
      </c>
      <c r="F331" s="133" t="str">
        <f t="shared" si="52"/>
        <v/>
      </c>
      <c r="G331" s="132" t="str">
        <f t="shared" si="53"/>
        <v/>
      </c>
      <c r="L331" s="204"/>
      <c r="M331" s="142"/>
      <c r="N331" s="152"/>
      <c r="O331" s="205"/>
      <c r="P331" s="205"/>
      <c r="Q331" s="205"/>
      <c r="R331" s="152"/>
    </row>
    <row r="332" spans="1:18" x14ac:dyDescent="0.25">
      <c r="A332" s="130" t="str">
        <f t="shared" si="54"/>
        <v/>
      </c>
      <c r="B332" s="131" t="str">
        <f t="shared" si="55"/>
        <v/>
      </c>
      <c r="C332" s="132" t="str">
        <f t="shared" si="56"/>
        <v/>
      </c>
      <c r="D332" s="133" t="str">
        <f t="shared" si="57"/>
        <v/>
      </c>
      <c r="E332" s="133" t="str">
        <f t="shared" si="58"/>
        <v/>
      </c>
      <c r="F332" s="133" t="str">
        <f t="shared" si="52"/>
        <v/>
      </c>
      <c r="G332" s="132" t="str">
        <f t="shared" si="53"/>
        <v/>
      </c>
      <c r="L332" s="204"/>
      <c r="M332" s="142"/>
      <c r="N332" s="152"/>
      <c r="O332" s="205"/>
      <c r="P332" s="205"/>
      <c r="Q332" s="205"/>
      <c r="R332" s="152"/>
    </row>
    <row r="333" spans="1:18" x14ac:dyDescent="0.25">
      <c r="A333" s="130" t="str">
        <f t="shared" si="54"/>
        <v/>
      </c>
      <c r="B333" s="131" t="str">
        <f t="shared" si="55"/>
        <v/>
      </c>
      <c r="C333" s="132" t="str">
        <f t="shared" si="56"/>
        <v/>
      </c>
      <c r="D333" s="133" t="str">
        <f t="shared" si="57"/>
        <v/>
      </c>
      <c r="E333" s="133" t="str">
        <f t="shared" si="58"/>
        <v/>
      </c>
      <c r="F333" s="133" t="str">
        <f t="shared" si="52"/>
        <v/>
      </c>
      <c r="G333" s="132" t="str">
        <f t="shared" si="53"/>
        <v/>
      </c>
      <c r="L333" s="204"/>
      <c r="M333" s="142"/>
      <c r="N333" s="152"/>
      <c r="O333" s="205"/>
      <c r="P333" s="205"/>
      <c r="Q333" s="205"/>
      <c r="R333" s="152"/>
    </row>
    <row r="334" spans="1:18" x14ac:dyDescent="0.25">
      <c r="A334" s="130" t="str">
        <f t="shared" si="54"/>
        <v/>
      </c>
      <c r="B334" s="131" t="str">
        <f t="shared" si="55"/>
        <v/>
      </c>
      <c r="C334" s="132" t="str">
        <f t="shared" si="56"/>
        <v/>
      </c>
      <c r="D334" s="133" t="str">
        <f t="shared" si="57"/>
        <v/>
      </c>
      <c r="E334" s="133" t="str">
        <f t="shared" si="58"/>
        <v/>
      </c>
      <c r="F334" s="133" t="str">
        <f t="shared" si="52"/>
        <v/>
      </c>
      <c r="G334" s="132" t="str">
        <f t="shared" si="53"/>
        <v/>
      </c>
      <c r="L334" s="204"/>
      <c r="M334" s="142"/>
      <c r="N334" s="152"/>
      <c r="O334" s="205"/>
      <c r="P334" s="205"/>
      <c r="Q334" s="205"/>
      <c r="R334" s="152"/>
    </row>
    <row r="335" spans="1:18" x14ac:dyDescent="0.25">
      <c r="A335" s="130" t="str">
        <f t="shared" si="54"/>
        <v/>
      </c>
      <c r="B335" s="131" t="str">
        <f t="shared" si="55"/>
        <v/>
      </c>
      <c r="C335" s="132" t="str">
        <f t="shared" si="56"/>
        <v/>
      </c>
      <c r="D335" s="133" t="str">
        <f t="shared" si="57"/>
        <v/>
      </c>
      <c r="E335" s="133" t="str">
        <f t="shared" si="58"/>
        <v/>
      </c>
      <c r="F335" s="133" t="str">
        <f t="shared" ref="F335:F398" si="59">IF(B335="","",SUM(D335:E335))</f>
        <v/>
      </c>
      <c r="G335" s="132" t="str">
        <f t="shared" ref="G335:G398" si="60">IF(B335="","",SUM(C335)-SUM(E335))</f>
        <v/>
      </c>
      <c r="L335" s="204"/>
      <c r="M335" s="142"/>
      <c r="N335" s="152"/>
      <c r="O335" s="205"/>
      <c r="P335" s="205"/>
      <c r="Q335" s="205"/>
      <c r="R335" s="152"/>
    </row>
    <row r="336" spans="1:18" x14ac:dyDescent="0.25">
      <c r="A336" s="130" t="str">
        <f t="shared" ref="A336:A399" si="61">IF(B336="","",EDATE(A335,1))</f>
        <v/>
      </c>
      <c r="B336" s="131" t="str">
        <f t="shared" ref="B336:B399" si="62">IF(B335="","",IF(SUM(B335)+1&lt;=$E$7,SUM(B335)+1,""))</f>
        <v/>
      </c>
      <c r="C336" s="132" t="str">
        <f t="shared" ref="C336:C399" si="63">IF(B336="","",G335)</f>
        <v/>
      </c>
      <c r="D336" s="133" t="str">
        <f t="shared" ref="D336:D399" si="64">IF(B336="","",IPMT($E$10/12,B336,$E$7,-$E$8,$E$9,0))</f>
        <v/>
      </c>
      <c r="E336" s="133" t="str">
        <f t="shared" ref="E336:E399" si="65">IF(B336="","",PPMT($E$10/12,B336,$E$7,-$E$8,$E$9,0))</f>
        <v/>
      </c>
      <c r="F336" s="133" t="str">
        <f t="shared" si="59"/>
        <v/>
      </c>
      <c r="G336" s="132" t="str">
        <f t="shared" si="60"/>
        <v/>
      </c>
      <c r="L336" s="204"/>
      <c r="M336" s="142"/>
      <c r="N336" s="152"/>
      <c r="O336" s="205"/>
      <c r="P336" s="205"/>
      <c r="Q336" s="205"/>
      <c r="R336" s="152"/>
    </row>
    <row r="337" spans="1:18" x14ac:dyDescent="0.25">
      <c r="A337" s="130" t="str">
        <f t="shared" si="61"/>
        <v/>
      </c>
      <c r="B337" s="131" t="str">
        <f t="shared" si="62"/>
        <v/>
      </c>
      <c r="C337" s="132" t="str">
        <f t="shared" si="63"/>
        <v/>
      </c>
      <c r="D337" s="133" t="str">
        <f t="shared" si="64"/>
        <v/>
      </c>
      <c r="E337" s="133" t="str">
        <f t="shared" si="65"/>
        <v/>
      </c>
      <c r="F337" s="133" t="str">
        <f t="shared" si="59"/>
        <v/>
      </c>
      <c r="G337" s="132" t="str">
        <f t="shared" si="60"/>
        <v/>
      </c>
      <c r="L337" s="204"/>
      <c r="M337" s="142"/>
      <c r="N337" s="152"/>
      <c r="O337" s="205"/>
      <c r="P337" s="205"/>
      <c r="Q337" s="205"/>
      <c r="R337" s="152"/>
    </row>
    <row r="338" spans="1:18" x14ac:dyDescent="0.25">
      <c r="A338" s="130" t="str">
        <f t="shared" si="61"/>
        <v/>
      </c>
      <c r="B338" s="131" t="str">
        <f t="shared" si="62"/>
        <v/>
      </c>
      <c r="C338" s="132" t="str">
        <f t="shared" si="63"/>
        <v/>
      </c>
      <c r="D338" s="133" t="str">
        <f t="shared" si="64"/>
        <v/>
      </c>
      <c r="E338" s="133" t="str">
        <f t="shared" si="65"/>
        <v/>
      </c>
      <c r="F338" s="133" t="str">
        <f t="shared" si="59"/>
        <v/>
      </c>
      <c r="G338" s="132" t="str">
        <f t="shared" si="60"/>
        <v/>
      </c>
      <c r="L338" s="204"/>
      <c r="M338" s="142"/>
      <c r="N338" s="152"/>
      <c r="O338" s="205"/>
      <c r="P338" s="205"/>
      <c r="Q338" s="205"/>
      <c r="R338" s="152"/>
    </row>
    <row r="339" spans="1:18" x14ac:dyDescent="0.25">
      <c r="A339" s="130" t="str">
        <f t="shared" si="61"/>
        <v/>
      </c>
      <c r="B339" s="131" t="str">
        <f t="shared" si="62"/>
        <v/>
      </c>
      <c r="C339" s="132" t="str">
        <f t="shared" si="63"/>
        <v/>
      </c>
      <c r="D339" s="133" t="str">
        <f t="shared" si="64"/>
        <v/>
      </c>
      <c r="E339" s="133" t="str">
        <f t="shared" si="65"/>
        <v/>
      </c>
      <c r="F339" s="133" t="str">
        <f t="shared" si="59"/>
        <v/>
      </c>
      <c r="G339" s="132" t="str">
        <f t="shared" si="60"/>
        <v/>
      </c>
      <c r="L339" s="204"/>
      <c r="M339" s="142"/>
      <c r="N339" s="152"/>
      <c r="O339" s="205"/>
      <c r="P339" s="205"/>
      <c r="Q339" s="205"/>
      <c r="R339" s="152"/>
    </row>
    <row r="340" spans="1:18" x14ac:dyDescent="0.25">
      <c r="A340" s="130" t="str">
        <f t="shared" si="61"/>
        <v/>
      </c>
      <c r="B340" s="131" t="str">
        <f t="shared" si="62"/>
        <v/>
      </c>
      <c r="C340" s="132" t="str">
        <f t="shared" si="63"/>
        <v/>
      </c>
      <c r="D340" s="133" t="str">
        <f t="shared" si="64"/>
        <v/>
      </c>
      <c r="E340" s="133" t="str">
        <f t="shared" si="65"/>
        <v/>
      </c>
      <c r="F340" s="133" t="str">
        <f t="shared" si="59"/>
        <v/>
      </c>
      <c r="G340" s="132" t="str">
        <f t="shared" si="60"/>
        <v/>
      </c>
      <c r="L340" s="204"/>
      <c r="M340" s="142"/>
      <c r="N340" s="152"/>
      <c r="O340" s="205"/>
      <c r="P340" s="205"/>
      <c r="Q340" s="205"/>
      <c r="R340" s="152"/>
    </row>
    <row r="341" spans="1:18" x14ac:dyDescent="0.25">
      <c r="A341" s="130" t="str">
        <f t="shared" si="61"/>
        <v/>
      </c>
      <c r="B341" s="131" t="str">
        <f t="shared" si="62"/>
        <v/>
      </c>
      <c r="C341" s="132" t="str">
        <f t="shared" si="63"/>
        <v/>
      </c>
      <c r="D341" s="133" t="str">
        <f t="shared" si="64"/>
        <v/>
      </c>
      <c r="E341" s="133" t="str">
        <f t="shared" si="65"/>
        <v/>
      </c>
      <c r="F341" s="133" t="str">
        <f t="shared" si="59"/>
        <v/>
      </c>
      <c r="G341" s="132" t="str">
        <f t="shared" si="60"/>
        <v/>
      </c>
      <c r="L341" s="204"/>
      <c r="M341" s="142"/>
      <c r="N341" s="152"/>
      <c r="O341" s="205"/>
      <c r="P341" s="205"/>
      <c r="Q341" s="205"/>
      <c r="R341" s="152"/>
    </row>
    <row r="342" spans="1:18" x14ac:dyDescent="0.25">
      <c r="A342" s="130" t="str">
        <f t="shared" si="61"/>
        <v/>
      </c>
      <c r="B342" s="131" t="str">
        <f t="shared" si="62"/>
        <v/>
      </c>
      <c r="C342" s="132" t="str">
        <f t="shared" si="63"/>
        <v/>
      </c>
      <c r="D342" s="133" t="str">
        <f t="shared" si="64"/>
        <v/>
      </c>
      <c r="E342" s="133" t="str">
        <f t="shared" si="65"/>
        <v/>
      </c>
      <c r="F342" s="133" t="str">
        <f t="shared" si="59"/>
        <v/>
      </c>
      <c r="G342" s="132" t="str">
        <f t="shared" si="60"/>
        <v/>
      </c>
      <c r="L342" s="204"/>
      <c r="M342" s="142"/>
      <c r="N342" s="152"/>
      <c r="O342" s="205"/>
      <c r="P342" s="205"/>
      <c r="Q342" s="205"/>
      <c r="R342" s="152"/>
    </row>
    <row r="343" spans="1:18" x14ac:dyDescent="0.25">
      <c r="A343" s="130" t="str">
        <f t="shared" si="61"/>
        <v/>
      </c>
      <c r="B343" s="131" t="str">
        <f t="shared" si="62"/>
        <v/>
      </c>
      <c r="C343" s="132" t="str">
        <f t="shared" si="63"/>
        <v/>
      </c>
      <c r="D343" s="133" t="str">
        <f t="shared" si="64"/>
        <v/>
      </c>
      <c r="E343" s="133" t="str">
        <f t="shared" si="65"/>
        <v/>
      </c>
      <c r="F343" s="133" t="str">
        <f t="shared" si="59"/>
        <v/>
      </c>
      <c r="G343" s="132" t="str">
        <f t="shared" si="60"/>
        <v/>
      </c>
      <c r="L343" s="204"/>
      <c r="M343" s="142"/>
      <c r="N343" s="152"/>
      <c r="O343" s="205"/>
      <c r="P343" s="205"/>
      <c r="Q343" s="205"/>
      <c r="R343" s="152"/>
    </row>
    <row r="344" spans="1:18" x14ac:dyDescent="0.25">
      <c r="A344" s="130" t="str">
        <f t="shared" si="61"/>
        <v/>
      </c>
      <c r="B344" s="131" t="str">
        <f t="shared" si="62"/>
        <v/>
      </c>
      <c r="C344" s="132" t="str">
        <f t="shared" si="63"/>
        <v/>
      </c>
      <c r="D344" s="133" t="str">
        <f t="shared" si="64"/>
        <v/>
      </c>
      <c r="E344" s="133" t="str">
        <f t="shared" si="65"/>
        <v/>
      </c>
      <c r="F344" s="133" t="str">
        <f t="shared" si="59"/>
        <v/>
      </c>
      <c r="G344" s="132" t="str">
        <f t="shared" si="60"/>
        <v/>
      </c>
      <c r="L344" s="204"/>
      <c r="M344" s="142"/>
      <c r="N344" s="152"/>
      <c r="O344" s="205"/>
      <c r="P344" s="205"/>
      <c r="Q344" s="205"/>
      <c r="R344" s="152"/>
    </row>
    <row r="345" spans="1:18" x14ac:dyDescent="0.25">
      <c r="A345" s="130" t="str">
        <f t="shared" si="61"/>
        <v/>
      </c>
      <c r="B345" s="131" t="str">
        <f t="shared" si="62"/>
        <v/>
      </c>
      <c r="C345" s="132" t="str">
        <f t="shared" si="63"/>
        <v/>
      </c>
      <c r="D345" s="133" t="str">
        <f t="shared" si="64"/>
        <v/>
      </c>
      <c r="E345" s="133" t="str">
        <f t="shared" si="65"/>
        <v/>
      </c>
      <c r="F345" s="133" t="str">
        <f t="shared" si="59"/>
        <v/>
      </c>
      <c r="G345" s="132" t="str">
        <f t="shared" si="60"/>
        <v/>
      </c>
      <c r="L345" s="204"/>
      <c r="M345" s="142"/>
      <c r="N345" s="152"/>
      <c r="O345" s="205"/>
      <c r="P345" s="205"/>
      <c r="Q345" s="205"/>
      <c r="R345" s="152"/>
    </row>
    <row r="346" spans="1:18" x14ac:dyDescent="0.25">
      <c r="A346" s="130" t="str">
        <f t="shared" si="61"/>
        <v/>
      </c>
      <c r="B346" s="131" t="str">
        <f t="shared" si="62"/>
        <v/>
      </c>
      <c r="C346" s="132" t="str">
        <f t="shared" si="63"/>
        <v/>
      </c>
      <c r="D346" s="133" t="str">
        <f t="shared" si="64"/>
        <v/>
      </c>
      <c r="E346" s="133" t="str">
        <f t="shared" si="65"/>
        <v/>
      </c>
      <c r="F346" s="133" t="str">
        <f t="shared" si="59"/>
        <v/>
      </c>
      <c r="G346" s="132" t="str">
        <f t="shared" si="60"/>
        <v/>
      </c>
      <c r="L346" s="204"/>
      <c r="M346" s="142"/>
      <c r="N346" s="152"/>
      <c r="O346" s="205"/>
      <c r="P346" s="205"/>
      <c r="Q346" s="205"/>
      <c r="R346" s="152"/>
    </row>
    <row r="347" spans="1:18" x14ac:dyDescent="0.25">
      <c r="A347" s="130" t="str">
        <f t="shared" si="61"/>
        <v/>
      </c>
      <c r="B347" s="131" t="str">
        <f t="shared" si="62"/>
        <v/>
      </c>
      <c r="C347" s="132" t="str">
        <f t="shared" si="63"/>
        <v/>
      </c>
      <c r="D347" s="133" t="str">
        <f t="shared" si="64"/>
        <v/>
      </c>
      <c r="E347" s="133" t="str">
        <f t="shared" si="65"/>
        <v/>
      </c>
      <c r="F347" s="133" t="str">
        <f t="shared" si="59"/>
        <v/>
      </c>
      <c r="G347" s="132" t="str">
        <f t="shared" si="60"/>
        <v/>
      </c>
      <c r="L347" s="204"/>
      <c r="M347" s="142"/>
      <c r="N347" s="152"/>
      <c r="O347" s="205"/>
      <c r="P347" s="205"/>
      <c r="Q347" s="205"/>
      <c r="R347" s="152"/>
    </row>
    <row r="348" spans="1:18" x14ac:dyDescent="0.25">
      <c r="A348" s="130" t="str">
        <f t="shared" si="61"/>
        <v/>
      </c>
      <c r="B348" s="131" t="str">
        <f t="shared" si="62"/>
        <v/>
      </c>
      <c r="C348" s="132" t="str">
        <f t="shared" si="63"/>
        <v/>
      </c>
      <c r="D348" s="133" t="str">
        <f t="shared" si="64"/>
        <v/>
      </c>
      <c r="E348" s="133" t="str">
        <f t="shared" si="65"/>
        <v/>
      </c>
      <c r="F348" s="133" t="str">
        <f t="shared" si="59"/>
        <v/>
      </c>
      <c r="G348" s="132" t="str">
        <f t="shared" si="60"/>
        <v/>
      </c>
      <c r="L348" s="204"/>
      <c r="M348" s="142"/>
      <c r="N348" s="152"/>
      <c r="O348" s="205"/>
      <c r="P348" s="205"/>
      <c r="Q348" s="205"/>
      <c r="R348" s="152"/>
    </row>
    <row r="349" spans="1:18" x14ac:dyDescent="0.25">
      <c r="A349" s="130" t="str">
        <f t="shared" si="61"/>
        <v/>
      </c>
      <c r="B349" s="131" t="str">
        <f t="shared" si="62"/>
        <v/>
      </c>
      <c r="C349" s="132" t="str">
        <f t="shared" si="63"/>
        <v/>
      </c>
      <c r="D349" s="133" t="str">
        <f t="shared" si="64"/>
        <v/>
      </c>
      <c r="E349" s="133" t="str">
        <f t="shared" si="65"/>
        <v/>
      </c>
      <c r="F349" s="133" t="str">
        <f t="shared" si="59"/>
        <v/>
      </c>
      <c r="G349" s="132" t="str">
        <f t="shared" si="60"/>
        <v/>
      </c>
      <c r="L349" s="204"/>
      <c r="M349" s="142"/>
      <c r="N349" s="152"/>
      <c r="O349" s="205"/>
      <c r="P349" s="205"/>
      <c r="Q349" s="205"/>
      <c r="R349" s="152"/>
    </row>
    <row r="350" spans="1:18" x14ac:dyDescent="0.25">
      <c r="A350" s="130" t="str">
        <f t="shared" si="61"/>
        <v/>
      </c>
      <c r="B350" s="131" t="str">
        <f t="shared" si="62"/>
        <v/>
      </c>
      <c r="C350" s="132" t="str">
        <f t="shared" si="63"/>
        <v/>
      </c>
      <c r="D350" s="133" t="str">
        <f t="shared" si="64"/>
        <v/>
      </c>
      <c r="E350" s="133" t="str">
        <f t="shared" si="65"/>
        <v/>
      </c>
      <c r="F350" s="133" t="str">
        <f t="shared" si="59"/>
        <v/>
      </c>
      <c r="G350" s="132" t="str">
        <f t="shared" si="60"/>
        <v/>
      </c>
      <c r="L350" s="204"/>
      <c r="M350" s="142"/>
      <c r="N350" s="152"/>
      <c r="O350" s="205"/>
      <c r="P350" s="205"/>
      <c r="Q350" s="205"/>
      <c r="R350" s="152"/>
    </row>
    <row r="351" spans="1:18" x14ac:dyDescent="0.25">
      <c r="A351" s="130" t="str">
        <f t="shared" si="61"/>
        <v/>
      </c>
      <c r="B351" s="131" t="str">
        <f t="shared" si="62"/>
        <v/>
      </c>
      <c r="C351" s="132" t="str">
        <f t="shared" si="63"/>
        <v/>
      </c>
      <c r="D351" s="133" t="str">
        <f t="shared" si="64"/>
        <v/>
      </c>
      <c r="E351" s="133" t="str">
        <f t="shared" si="65"/>
        <v/>
      </c>
      <c r="F351" s="133" t="str">
        <f t="shared" si="59"/>
        <v/>
      </c>
      <c r="G351" s="132" t="str">
        <f t="shared" si="60"/>
        <v/>
      </c>
      <c r="L351" s="204"/>
      <c r="M351" s="142"/>
      <c r="N351" s="152"/>
      <c r="O351" s="205"/>
      <c r="P351" s="205"/>
      <c r="Q351" s="205"/>
      <c r="R351" s="152"/>
    </row>
    <row r="352" spans="1:18" x14ac:dyDescent="0.25">
      <c r="A352" s="130" t="str">
        <f t="shared" si="61"/>
        <v/>
      </c>
      <c r="B352" s="131" t="str">
        <f t="shared" si="62"/>
        <v/>
      </c>
      <c r="C352" s="132" t="str">
        <f t="shared" si="63"/>
        <v/>
      </c>
      <c r="D352" s="133" t="str">
        <f t="shared" si="64"/>
        <v/>
      </c>
      <c r="E352" s="133" t="str">
        <f t="shared" si="65"/>
        <v/>
      </c>
      <c r="F352" s="133" t="str">
        <f t="shared" si="59"/>
        <v/>
      </c>
      <c r="G352" s="132" t="str">
        <f t="shared" si="60"/>
        <v/>
      </c>
      <c r="L352" s="204"/>
      <c r="M352" s="142"/>
      <c r="N352" s="152"/>
      <c r="O352" s="205"/>
      <c r="P352" s="205"/>
      <c r="Q352" s="205"/>
      <c r="R352" s="152"/>
    </row>
    <row r="353" spans="1:18" x14ac:dyDescent="0.25">
      <c r="A353" s="130" t="str">
        <f t="shared" si="61"/>
        <v/>
      </c>
      <c r="B353" s="131" t="str">
        <f t="shared" si="62"/>
        <v/>
      </c>
      <c r="C353" s="132" t="str">
        <f t="shared" si="63"/>
        <v/>
      </c>
      <c r="D353" s="133" t="str">
        <f t="shared" si="64"/>
        <v/>
      </c>
      <c r="E353" s="133" t="str">
        <f t="shared" si="65"/>
        <v/>
      </c>
      <c r="F353" s="133" t="str">
        <f t="shared" si="59"/>
        <v/>
      </c>
      <c r="G353" s="132" t="str">
        <f t="shared" si="60"/>
        <v/>
      </c>
      <c r="L353" s="204"/>
      <c r="M353" s="142"/>
      <c r="N353" s="152"/>
      <c r="O353" s="205"/>
      <c r="P353" s="205"/>
      <c r="Q353" s="205"/>
      <c r="R353" s="152"/>
    </row>
    <row r="354" spans="1:18" x14ac:dyDescent="0.25">
      <c r="A354" s="130" t="str">
        <f t="shared" si="61"/>
        <v/>
      </c>
      <c r="B354" s="131" t="str">
        <f t="shared" si="62"/>
        <v/>
      </c>
      <c r="C354" s="132" t="str">
        <f t="shared" si="63"/>
        <v/>
      </c>
      <c r="D354" s="133" t="str">
        <f t="shared" si="64"/>
        <v/>
      </c>
      <c r="E354" s="133" t="str">
        <f t="shared" si="65"/>
        <v/>
      </c>
      <c r="F354" s="133" t="str">
        <f t="shared" si="59"/>
        <v/>
      </c>
      <c r="G354" s="132" t="str">
        <f t="shared" si="60"/>
        <v/>
      </c>
      <c r="L354" s="204"/>
      <c r="M354" s="142"/>
      <c r="N354" s="152"/>
      <c r="O354" s="205"/>
      <c r="P354" s="205"/>
      <c r="Q354" s="205"/>
      <c r="R354" s="152"/>
    </row>
    <row r="355" spans="1:18" x14ac:dyDescent="0.25">
      <c r="A355" s="130" t="str">
        <f t="shared" si="61"/>
        <v/>
      </c>
      <c r="B355" s="131" t="str">
        <f t="shared" si="62"/>
        <v/>
      </c>
      <c r="C355" s="132" t="str">
        <f t="shared" si="63"/>
        <v/>
      </c>
      <c r="D355" s="133" t="str">
        <f t="shared" si="64"/>
        <v/>
      </c>
      <c r="E355" s="133" t="str">
        <f t="shared" si="65"/>
        <v/>
      </c>
      <c r="F355" s="133" t="str">
        <f t="shared" si="59"/>
        <v/>
      </c>
      <c r="G355" s="132" t="str">
        <f t="shared" si="60"/>
        <v/>
      </c>
      <c r="L355" s="204"/>
      <c r="M355" s="142"/>
      <c r="N355" s="152"/>
      <c r="O355" s="205"/>
      <c r="P355" s="205"/>
      <c r="Q355" s="205"/>
      <c r="R355" s="152"/>
    </row>
    <row r="356" spans="1:18" x14ac:dyDescent="0.25">
      <c r="A356" s="130" t="str">
        <f t="shared" si="61"/>
        <v/>
      </c>
      <c r="B356" s="131" t="str">
        <f t="shared" si="62"/>
        <v/>
      </c>
      <c r="C356" s="132" t="str">
        <f t="shared" si="63"/>
        <v/>
      </c>
      <c r="D356" s="133" t="str">
        <f t="shared" si="64"/>
        <v/>
      </c>
      <c r="E356" s="133" t="str">
        <f t="shared" si="65"/>
        <v/>
      </c>
      <c r="F356" s="133" t="str">
        <f t="shared" si="59"/>
        <v/>
      </c>
      <c r="G356" s="132" t="str">
        <f t="shared" si="60"/>
        <v/>
      </c>
      <c r="L356" s="204"/>
      <c r="M356" s="142"/>
      <c r="N356" s="152"/>
      <c r="O356" s="205"/>
      <c r="P356" s="205"/>
      <c r="Q356" s="205"/>
      <c r="R356" s="152"/>
    </row>
    <row r="357" spans="1:18" x14ac:dyDescent="0.25">
      <c r="A357" s="130" t="str">
        <f t="shared" si="61"/>
        <v/>
      </c>
      <c r="B357" s="131" t="str">
        <f t="shared" si="62"/>
        <v/>
      </c>
      <c r="C357" s="132" t="str">
        <f t="shared" si="63"/>
        <v/>
      </c>
      <c r="D357" s="133" t="str">
        <f t="shared" si="64"/>
        <v/>
      </c>
      <c r="E357" s="133" t="str">
        <f t="shared" si="65"/>
        <v/>
      </c>
      <c r="F357" s="133" t="str">
        <f t="shared" si="59"/>
        <v/>
      </c>
      <c r="G357" s="132" t="str">
        <f t="shared" si="60"/>
        <v/>
      </c>
      <c r="L357" s="204"/>
      <c r="M357" s="142"/>
      <c r="N357" s="152"/>
      <c r="O357" s="205"/>
      <c r="P357" s="205"/>
      <c r="Q357" s="205"/>
      <c r="R357" s="152"/>
    </row>
    <row r="358" spans="1:18" x14ac:dyDescent="0.25">
      <c r="A358" s="130" t="str">
        <f t="shared" si="61"/>
        <v/>
      </c>
      <c r="B358" s="131" t="str">
        <f t="shared" si="62"/>
        <v/>
      </c>
      <c r="C358" s="132" t="str">
        <f t="shared" si="63"/>
        <v/>
      </c>
      <c r="D358" s="133" t="str">
        <f t="shared" si="64"/>
        <v/>
      </c>
      <c r="E358" s="133" t="str">
        <f t="shared" si="65"/>
        <v/>
      </c>
      <c r="F358" s="133" t="str">
        <f t="shared" si="59"/>
        <v/>
      </c>
      <c r="G358" s="132" t="str">
        <f t="shared" si="60"/>
        <v/>
      </c>
      <c r="L358" s="204"/>
      <c r="M358" s="142"/>
      <c r="N358" s="152"/>
      <c r="O358" s="205"/>
      <c r="P358" s="205"/>
      <c r="Q358" s="205"/>
      <c r="R358" s="152"/>
    </row>
    <row r="359" spans="1:18" x14ac:dyDescent="0.25">
      <c r="A359" s="130" t="str">
        <f t="shared" si="61"/>
        <v/>
      </c>
      <c r="B359" s="131" t="str">
        <f t="shared" si="62"/>
        <v/>
      </c>
      <c r="C359" s="132" t="str">
        <f t="shared" si="63"/>
        <v/>
      </c>
      <c r="D359" s="133" t="str">
        <f t="shared" si="64"/>
        <v/>
      </c>
      <c r="E359" s="133" t="str">
        <f t="shared" si="65"/>
        <v/>
      </c>
      <c r="F359" s="133" t="str">
        <f t="shared" si="59"/>
        <v/>
      </c>
      <c r="G359" s="132" t="str">
        <f t="shared" si="60"/>
        <v/>
      </c>
      <c r="L359" s="204"/>
      <c r="M359" s="142"/>
      <c r="N359" s="152"/>
      <c r="O359" s="205"/>
      <c r="P359" s="205"/>
      <c r="Q359" s="205"/>
      <c r="R359" s="152"/>
    </row>
    <row r="360" spans="1:18" x14ac:dyDescent="0.25">
      <c r="A360" s="130" t="str">
        <f t="shared" si="61"/>
        <v/>
      </c>
      <c r="B360" s="131" t="str">
        <f t="shared" si="62"/>
        <v/>
      </c>
      <c r="C360" s="132" t="str">
        <f t="shared" si="63"/>
        <v/>
      </c>
      <c r="D360" s="133" t="str">
        <f t="shared" si="64"/>
        <v/>
      </c>
      <c r="E360" s="133" t="str">
        <f t="shared" si="65"/>
        <v/>
      </c>
      <c r="F360" s="133" t="str">
        <f t="shared" si="59"/>
        <v/>
      </c>
      <c r="G360" s="132" t="str">
        <f t="shared" si="60"/>
        <v/>
      </c>
      <c r="L360" s="204"/>
      <c r="M360" s="142"/>
      <c r="N360" s="152"/>
      <c r="O360" s="205"/>
      <c r="P360" s="205"/>
      <c r="Q360" s="205"/>
      <c r="R360" s="152"/>
    </row>
    <row r="361" spans="1:18" x14ac:dyDescent="0.25">
      <c r="A361" s="130" t="str">
        <f t="shared" si="61"/>
        <v/>
      </c>
      <c r="B361" s="131" t="str">
        <f t="shared" si="62"/>
        <v/>
      </c>
      <c r="C361" s="132" t="str">
        <f t="shared" si="63"/>
        <v/>
      </c>
      <c r="D361" s="133" t="str">
        <f t="shared" si="64"/>
        <v/>
      </c>
      <c r="E361" s="133" t="str">
        <f t="shared" si="65"/>
        <v/>
      </c>
      <c r="F361" s="133" t="str">
        <f t="shared" si="59"/>
        <v/>
      </c>
      <c r="G361" s="132" t="str">
        <f t="shared" si="60"/>
        <v/>
      </c>
      <c r="L361" s="204"/>
      <c r="M361" s="142"/>
      <c r="N361" s="152"/>
      <c r="O361" s="205"/>
      <c r="P361" s="205"/>
      <c r="Q361" s="205"/>
      <c r="R361" s="152"/>
    </row>
    <row r="362" spans="1:18" x14ac:dyDescent="0.25">
      <c r="A362" s="130" t="str">
        <f t="shared" si="61"/>
        <v/>
      </c>
      <c r="B362" s="131" t="str">
        <f t="shared" si="62"/>
        <v/>
      </c>
      <c r="C362" s="132" t="str">
        <f t="shared" si="63"/>
        <v/>
      </c>
      <c r="D362" s="133" t="str">
        <f t="shared" si="64"/>
        <v/>
      </c>
      <c r="E362" s="133" t="str">
        <f t="shared" si="65"/>
        <v/>
      </c>
      <c r="F362" s="133" t="str">
        <f t="shared" si="59"/>
        <v/>
      </c>
      <c r="G362" s="132" t="str">
        <f t="shared" si="60"/>
        <v/>
      </c>
      <c r="L362" s="204"/>
      <c r="M362" s="142"/>
      <c r="N362" s="152"/>
      <c r="O362" s="205"/>
      <c r="P362" s="205"/>
      <c r="Q362" s="205"/>
      <c r="R362" s="152"/>
    </row>
    <row r="363" spans="1:18" x14ac:dyDescent="0.25">
      <c r="A363" s="130" t="str">
        <f t="shared" si="61"/>
        <v/>
      </c>
      <c r="B363" s="131" t="str">
        <f t="shared" si="62"/>
        <v/>
      </c>
      <c r="C363" s="132" t="str">
        <f t="shared" si="63"/>
        <v/>
      </c>
      <c r="D363" s="133" t="str">
        <f t="shared" si="64"/>
        <v/>
      </c>
      <c r="E363" s="133" t="str">
        <f t="shared" si="65"/>
        <v/>
      </c>
      <c r="F363" s="133" t="str">
        <f t="shared" si="59"/>
        <v/>
      </c>
      <c r="G363" s="132" t="str">
        <f t="shared" si="60"/>
        <v/>
      </c>
      <c r="L363" s="204"/>
      <c r="M363" s="142"/>
      <c r="N363" s="152"/>
      <c r="O363" s="205"/>
      <c r="P363" s="205"/>
      <c r="Q363" s="205"/>
      <c r="R363" s="152"/>
    </row>
    <row r="364" spans="1:18" x14ac:dyDescent="0.25">
      <c r="A364" s="130" t="str">
        <f t="shared" si="61"/>
        <v/>
      </c>
      <c r="B364" s="131" t="str">
        <f t="shared" si="62"/>
        <v/>
      </c>
      <c r="C364" s="132" t="str">
        <f t="shared" si="63"/>
        <v/>
      </c>
      <c r="D364" s="133" t="str">
        <f t="shared" si="64"/>
        <v/>
      </c>
      <c r="E364" s="133" t="str">
        <f t="shared" si="65"/>
        <v/>
      </c>
      <c r="F364" s="133" t="str">
        <f t="shared" si="59"/>
        <v/>
      </c>
      <c r="G364" s="132" t="str">
        <f t="shared" si="60"/>
        <v/>
      </c>
      <c r="L364" s="204"/>
      <c r="M364" s="142"/>
      <c r="N364" s="152"/>
      <c r="O364" s="205"/>
      <c r="P364" s="205"/>
      <c r="Q364" s="205"/>
      <c r="R364" s="152"/>
    </row>
    <row r="365" spans="1:18" x14ac:dyDescent="0.25">
      <c r="A365" s="130" t="str">
        <f t="shared" si="61"/>
        <v/>
      </c>
      <c r="B365" s="131" t="str">
        <f t="shared" si="62"/>
        <v/>
      </c>
      <c r="C365" s="132" t="str">
        <f t="shared" si="63"/>
        <v/>
      </c>
      <c r="D365" s="133" t="str">
        <f t="shared" si="64"/>
        <v/>
      </c>
      <c r="E365" s="133" t="str">
        <f t="shared" si="65"/>
        <v/>
      </c>
      <c r="F365" s="133" t="str">
        <f t="shared" si="59"/>
        <v/>
      </c>
      <c r="G365" s="132" t="str">
        <f t="shared" si="60"/>
        <v/>
      </c>
      <c r="L365" s="204"/>
      <c r="M365" s="142"/>
      <c r="N365" s="152"/>
      <c r="O365" s="205"/>
      <c r="P365" s="205"/>
      <c r="Q365" s="205"/>
      <c r="R365" s="152"/>
    </row>
    <row r="366" spans="1:18" x14ac:dyDescent="0.25">
      <c r="A366" s="130" t="str">
        <f t="shared" si="61"/>
        <v/>
      </c>
      <c r="B366" s="131" t="str">
        <f t="shared" si="62"/>
        <v/>
      </c>
      <c r="C366" s="132" t="str">
        <f t="shared" si="63"/>
        <v/>
      </c>
      <c r="D366" s="133" t="str">
        <f t="shared" si="64"/>
        <v/>
      </c>
      <c r="E366" s="133" t="str">
        <f t="shared" si="65"/>
        <v/>
      </c>
      <c r="F366" s="133" t="str">
        <f t="shared" si="59"/>
        <v/>
      </c>
      <c r="G366" s="132" t="str">
        <f t="shared" si="60"/>
        <v/>
      </c>
      <c r="L366" s="204"/>
      <c r="M366" s="142"/>
      <c r="N366" s="152"/>
      <c r="O366" s="205"/>
      <c r="P366" s="205"/>
      <c r="Q366" s="205"/>
      <c r="R366" s="152"/>
    </row>
    <row r="367" spans="1:18" x14ac:dyDescent="0.25">
      <c r="A367" s="130" t="str">
        <f t="shared" si="61"/>
        <v/>
      </c>
      <c r="B367" s="131" t="str">
        <f t="shared" si="62"/>
        <v/>
      </c>
      <c r="C367" s="132" t="str">
        <f t="shared" si="63"/>
        <v/>
      </c>
      <c r="D367" s="133" t="str">
        <f t="shared" si="64"/>
        <v/>
      </c>
      <c r="E367" s="133" t="str">
        <f t="shared" si="65"/>
        <v/>
      </c>
      <c r="F367" s="133" t="str">
        <f t="shared" si="59"/>
        <v/>
      </c>
      <c r="G367" s="132" t="str">
        <f t="shared" si="60"/>
        <v/>
      </c>
      <c r="L367" s="204"/>
      <c r="M367" s="142"/>
      <c r="N367" s="152"/>
      <c r="O367" s="205"/>
      <c r="P367" s="205"/>
      <c r="Q367" s="205"/>
      <c r="R367" s="152"/>
    </row>
    <row r="368" spans="1:18" x14ac:dyDescent="0.25">
      <c r="A368" s="130" t="str">
        <f t="shared" si="61"/>
        <v/>
      </c>
      <c r="B368" s="131" t="str">
        <f t="shared" si="62"/>
        <v/>
      </c>
      <c r="C368" s="132" t="str">
        <f t="shared" si="63"/>
        <v/>
      </c>
      <c r="D368" s="133" t="str">
        <f t="shared" si="64"/>
        <v/>
      </c>
      <c r="E368" s="133" t="str">
        <f t="shared" si="65"/>
        <v/>
      </c>
      <c r="F368" s="133" t="str">
        <f t="shared" si="59"/>
        <v/>
      </c>
      <c r="G368" s="132" t="str">
        <f t="shared" si="60"/>
        <v/>
      </c>
      <c r="L368" s="204"/>
      <c r="M368" s="142"/>
      <c r="N368" s="152"/>
      <c r="O368" s="205"/>
      <c r="P368" s="205"/>
      <c r="Q368" s="205"/>
      <c r="R368" s="152"/>
    </row>
    <row r="369" spans="1:18" x14ac:dyDescent="0.25">
      <c r="A369" s="130" t="str">
        <f t="shared" si="61"/>
        <v/>
      </c>
      <c r="B369" s="131" t="str">
        <f t="shared" si="62"/>
        <v/>
      </c>
      <c r="C369" s="132" t="str">
        <f t="shared" si="63"/>
        <v/>
      </c>
      <c r="D369" s="133" t="str">
        <f t="shared" si="64"/>
        <v/>
      </c>
      <c r="E369" s="133" t="str">
        <f t="shared" si="65"/>
        <v/>
      </c>
      <c r="F369" s="133" t="str">
        <f t="shared" si="59"/>
        <v/>
      </c>
      <c r="G369" s="132" t="str">
        <f t="shared" si="60"/>
        <v/>
      </c>
      <c r="L369" s="204"/>
      <c r="M369" s="142"/>
      <c r="N369" s="152"/>
      <c r="O369" s="205"/>
      <c r="P369" s="205"/>
      <c r="Q369" s="205"/>
      <c r="R369" s="152"/>
    </row>
    <row r="370" spans="1:18" x14ac:dyDescent="0.25">
      <c r="A370" s="130" t="str">
        <f t="shared" si="61"/>
        <v/>
      </c>
      <c r="B370" s="131" t="str">
        <f t="shared" si="62"/>
        <v/>
      </c>
      <c r="C370" s="132" t="str">
        <f t="shared" si="63"/>
        <v/>
      </c>
      <c r="D370" s="133" t="str">
        <f t="shared" si="64"/>
        <v/>
      </c>
      <c r="E370" s="133" t="str">
        <f t="shared" si="65"/>
        <v/>
      </c>
      <c r="F370" s="133" t="str">
        <f t="shared" si="59"/>
        <v/>
      </c>
      <c r="G370" s="132" t="str">
        <f t="shared" si="60"/>
        <v/>
      </c>
      <c r="L370" s="204"/>
      <c r="M370" s="142"/>
      <c r="N370" s="152"/>
      <c r="O370" s="205"/>
      <c r="P370" s="205"/>
      <c r="Q370" s="205"/>
      <c r="R370" s="152"/>
    </row>
    <row r="371" spans="1:18" x14ac:dyDescent="0.25">
      <c r="A371" s="130" t="str">
        <f t="shared" si="61"/>
        <v/>
      </c>
      <c r="B371" s="131" t="str">
        <f t="shared" si="62"/>
        <v/>
      </c>
      <c r="C371" s="132" t="str">
        <f t="shared" si="63"/>
        <v/>
      </c>
      <c r="D371" s="133" t="str">
        <f t="shared" si="64"/>
        <v/>
      </c>
      <c r="E371" s="133" t="str">
        <f t="shared" si="65"/>
        <v/>
      </c>
      <c r="F371" s="133" t="str">
        <f t="shared" si="59"/>
        <v/>
      </c>
      <c r="G371" s="132" t="str">
        <f t="shared" si="60"/>
        <v/>
      </c>
      <c r="L371" s="204"/>
      <c r="M371" s="142"/>
      <c r="N371" s="152"/>
      <c r="O371" s="205"/>
      <c r="P371" s="205"/>
      <c r="Q371" s="205"/>
      <c r="R371" s="152"/>
    </row>
    <row r="372" spans="1:18" x14ac:dyDescent="0.25">
      <c r="A372" s="130" t="str">
        <f t="shared" si="61"/>
        <v/>
      </c>
      <c r="B372" s="131" t="str">
        <f t="shared" si="62"/>
        <v/>
      </c>
      <c r="C372" s="132" t="str">
        <f t="shared" si="63"/>
        <v/>
      </c>
      <c r="D372" s="133" t="str">
        <f t="shared" si="64"/>
        <v/>
      </c>
      <c r="E372" s="133" t="str">
        <f t="shared" si="65"/>
        <v/>
      </c>
      <c r="F372" s="133" t="str">
        <f t="shared" si="59"/>
        <v/>
      </c>
      <c r="G372" s="132" t="str">
        <f t="shared" si="60"/>
        <v/>
      </c>
      <c r="L372" s="204"/>
      <c r="M372" s="142"/>
      <c r="N372" s="152"/>
      <c r="O372" s="205"/>
      <c r="P372" s="205"/>
      <c r="Q372" s="205"/>
      <c r="R372" s="152"/>
    </row>
    <row r="373" spans="1:18" x14ac:dyDescent="0.25">
      <c r="A373" s="130" t="str">
        <f t="shared" si="61"/>
        <v/>
      </c>
      <c r="B373" s="131" t="str">
        <f t="shared" si="62"/>
        <v/>
      </c>
      <c r="C373" s="132" t="str">
        <f t="shared" si="63"/>
        <v/>
      </c>
      <c r="D373" s="133" t="str">
        <f t="shared" si="64"/>
        <v/>
      </c>
      <c r="E373" s="133" t="str">
        <f t="shared" si="65"/>
        <v/>
      </c>
      <c r="F373" s="133" t="str">
        <f t="shared" si="59"/>
        <v/>
      </c>
      <c r="G373" s="132" t="str">
        <f t="shared" si="60"/>
        <v/>
      </c>
      <c r="L373" s="204"/>
      <c r="M373" s="142"/>
      <c r="N373" s="152"/>
      <c r="O373" s="205"/>
      <c r="P373" s="205"/>
      <c r="Q373" s="205"/>
      <c r="R373" s="152"/>
    </row>
    <row r="374" spans="1:18" x14ac:dyDescent="0.25">
      <c r="A374" s="130" t="str">
        <f t="shared" si="61"/>
        <v/>
      </c>
      <c r="B374" s="131" t="str">
        <f t="shared" si="62"/>
        <v/>
      </c>
      <c r="C374" s="132" t="str">
        <f t="shared" si="63"/>
        <v/>
      </c>
      <c r="D374" s="133" t="str">
        <f t="shared" si="64"/>
        <v/>
      </c>
      <c r="E374" s="133" t="str">
        <f t="shared" si="65"/>
        <v/>
      </c>
      <c r="F374" s="133" t="str">
        <f t="shared" si="59"/>
        <v/>
      </c>
      <c r="G374" s="132" t="str">
        <f t="shared" si="60"/>
        <v/>
      </c>
      <c r="L374" s="204"/>
      <c r="M374" s="142"/>
      <c r="N374" s="152"/>
      <c r="O374" s="205"/>
      <c r="P374" s="205"/>
      <c r="Q374" s="205"/>
      <c r="R374" s="152"/>
    </row>
    <row r="375" spans="1:18" x14ac:dyDescent="0.25">
      <c r="A375" s="130" t="str">
        <f t="shared" si="61"/>
        <v/>
      </c>
      <c r="B375" s="131" t="str">
        <f t="shared" si="62"/>
        <v/>
      </c>
      <c r="C375" s="132" t="str">
        <f t="shared" si="63"/>
        <v/>
      </c>
      <c r="D375" s="133" t="str">
        <f t="shared" si="64"/>
        <v/>
      </c>
      <c r="E375" s="133" t="str">
        <f t="shared" si="65"/>
        <v/>
      </c>
      <c r="F375" s="133" t="str">
        <f t="shared" si="59"/>
        <v/>
      </c>
      <c r="G375" s="132" t="str">
        <f t="shared" si="60"/>
        <v/>
      </c>
      <c r="L375" s="204"/>
      <c r="M375" s="142"/>
      <c r="N375" s="152"/>
      <c r="O375" s="205"/>
      <c r="P375" s="205"/>
      <c r="Q375" s="205"/>
      <c r="R375" s="152"/>
    </row>
    <row r="376" spans="1:18" x14ac:dyDescent="0.25">
      <c r="A376" s="130" t="str">
        <f t="shared" si="61"/>
        <v/>
      </c>
      <c r="B376" s="131" t="str">
        <f t="shared" si="62"/>
        <v/>
      </c>
      <c r="C376" s="132" t="str">
        <f t="shared" si="63"/>
        <v/>
      </c>
      <c r="D376" s="133" t="str">
        <f t="shared" si="64"/>
        <v/>
      </c>
      <c r="E376" s="133" t="str">
        <f t="shared" si="65"/>
        <v/>
      </c>
      <c r="F376" s="133" t="str">
        <f t="shared" si="59"/>
        <v/>
      </c>
      <c r="G376" s="132" t="str">
        <f t="shared" si="60"/>
        <v/>
      </c>
      <c r="L376" s="204"/>
      <c r="M376" s="142"/>
      <c r="N376" s="152"/>
      <c r="O376" s="205"/>
      <c r="P376" s="205"/>
      <c r="Q376" s="205"/>
      <c r="R376" s="152"/>
    </row>
    <row r="377" spans="1:18" x14ac:dyDescent="0.25">
      <c r="A377" s="130" t="str">
        <f t="shared" si="61"/>
        <v/>
      </c>
      <c r="B377" s="131" t="str">
        <f t="shared" si="62"/>
        <v/>
      </c>
      <c r="C377" s="132" t="str">
        <f t="shared" si="63"/>
        <v/>
      </c>
      <c r="D377" s="133" t="str">
        <f t="shared" si="64"/>
        <v/>
      </c>
      <c r="E377" s="133" t="str">
        <f t="shared" si="65"/>
        <v/>
      </c>
      <c r="F377" s="133" t="str">
        <f t="shared" si="59"/>
        <v/>
      </c>
      <c r="G377" s="132" t="str">
        <f t="shared" si="60"/>
        <v/>
      </c>
      <c r="L377" s="204"/>
      <c r="M377" s="142"/>
      <c r="N377" s="152"/>
      <c r="O377" s="205"/>
      <c r="P377" s="205"/>
      <c r="Q377" s="205"/>
      <c r="R377" s="152"/>
    </row>
    <row r="378" spans="1:18" x14ac:dyDescent="0.25">
      <c r="A378" s="130" t="str">
        <f t="shared" si="61"/>
        <v/>
      </c>
      <c r="B378" s="131" t="str">
        <f t="shared" si="62"/>
        <v/>
      </c>
      <c r="C378" s="132" t="str">
        <f t="shared" si="63"/>
        <v/>
      </c>
      <c r="D378" s="133" t="str">
        <f t="shared" si="64"/>
        <v/>
      </c>
      <c r="E378" s="133" t="str">
        <f t="shared" si="65"/>
        <v/>
      </c>
      <c r="F378" s="133" t="str">
        <f t="shared" si="59"/>
        <v/>
      </c>
      <c r="G378" s="132" t="str">
        <f t="shared" si="60"/>
        <v/>
      </c>
      <c r="L378" s="204"/>
      <c r="M378" s="142"/>
      <c r="N378" s="152"/>
      <c r="O378" s="205"/>
      <c r="P378" s="205"/>
      <c r="Q378" s="205"/>
      <c r="R378" s="152"/>
    </row>
    <row r="379" spans="1:18" x14ac:dyDescent="0.25">
      <c r="A379" s="130" t="str">
        <f t="shared" si="61"/>
        <v/>
      </c>
      <c r="B379" s="131" t="str">
        <f t="shared" si="62"/>
        <v/>
      </c>
      <c r="C379" s="132" t="str">
        <f t="shared" si="63"/>
        <v/>
      </c>
      <c r="D379" s="133" t="str">
        <f t="shared" si="64"/>
        <v/>
      </c>
      <c r="E379" s="133" t="str">
        <f t="shared" si="65"/>
        <v/>
      </c>
      <c r="F379" s="133" t="str">
        <f t="shared" si="59"/>
        <v/>
      </c>
      <c r="G379" s="132" t="str">
        <f t="shared" si="60"/>
        <v/>
      </c>
      <c r="L379" s="204"/>
      <c r="M379" s="142"/>
      <c r="N379" s="152"/>
      <c r="O379" s="205"/>
      <c r="P379" s="205"/>
      <c r="Q379" s="205"/>
      <c r="R379" s="152"/>
    </row>
    <row r="380" spans="1:18" x14ac:dyDescent="0.25">
      <c r="A380" s="130" t="str">
        <f t="shared" si="61"/>
        <v/>
      </c>
      <c r="B380" s="131" t="str">
        <f t="shared" si="62"/>
        <v/>
      </c>
      <c r="C380" s="132" t="str">
        <f t="shared" si="63"/>
        <v/>
      </c>
      <c r="D380" s="133" t="str">
        <f t="shared" si="64"/>
        <v/>
      </c>
      <c r="E380" s="133" t="str">
        <f t="shared" si="65"/>
        <v/>
      </c>
      <c r="F380" s="133" t="str">
        <f t="shared" si="59"/>
        <v/>
      </c>
      <c r="G380" s="132" t="str">
        <f t="shared" si="60"/>
        <v/>
      </c>
      <c r="L380" s="204"/>
      <c r="M380" s="142"/>
      <c r="N380" s="152"/>
      <c r="O380" s="205"/>
      <c r="P380" s="205"/>
      <c r="Q380" s="205"/>
      <c r="R380" s="152"/>
    </row>
    <row r="381" spans="1:18" x14ac:dyDescent="0.25">
      <c r="A381" s="130" t="str">
        <f t="shared" si="61"/>
        <v/>
      </c>
      <c r="B381" s="131" t="str">
        <f t="shared" si="62"/>
        <v/>
      </c>
      <c r="C381" s="132" t="str">
        <f t="shared" si="63"/>
        <v/>
      </c>
      <c r="D381" s="133" t="str">
        <f t="shared" si="64"/>
        <v/>
      </c>
      <c r="E381" s="133" t="str">
        <f t="shared" si="65"/>
        <v/>
      </c>
      <c r="F381" s="133" t="str">
        <f t="shared" si="59"/>
        <v/>
      </c>
      <c r="G381" s="132" t="str">
        <f t="shared" si="60"/>
        <v/>
      </c>
      <c r="L381" s="204"/>
      <c r="M381" s="142"/>
      <c r="N381" s="152"/>
      <c r="O381" s="205"/>
      <c r="P381" s="205"/>
      <c r="Q381" s="205"/>
      <c r="R381" s="152"/>
    </row>
    <row r="382" spans="1:18" x14ac:dyDescent="0.25">
      <c r="A382" s="130" t="str">
        <f t="shared" si="61"/>
        <v/>
      </c>
      <c r="B382" s="131" t="str">
        <f t="shared" si="62"/>
        <v/>
      </c>
      <c r="C382" s="132" t="str">
        <f t="shared" si="63"/>
        <v/>
      </c>
      <c r="D382" s="133" t="str">
        <f t="shared" si="64"/>
        <v/>
      </c>
      <c r="E382" s="133" t="str">
        <f t="shared" si="65"/>
        <v/>
      </c>
      <c r="F382" s="133" t="str">
        <f t="shared" si="59"/>
        <v/>
      </c>
      <c r="G382" s="132" t="str">
        <f t="shared" si="60"/>
        <v/>
      </c>
    </row>
    <row r="383" spans="1:18" x14ac:dyDescent="0.25">
      <c r="A383" s="130" t="str">
        <f t="shared" si="61"/>
        <v/>
      </c>
      <c r="B383" s="131" t="str">
        <f t="shared" si="62"/>
        <v/>
      </c>
      <c r="C383" s="132" t="str">
        <f t="shared" si="63"/>
        <v/>
      </c>
      <c r="D383" s="133" t="str">
        <f t="shared" si="64"/>
        <v/>
      </c>
      <c r="E383" s="133" t="str">
        <f t="shared" si="65"/>
        <v/>
      </c>
      <c r="F383" s="133" t="str">
        <f t="shared" si="59"/>
        <v/>
      </c>
      <c r="G383" s="132" t="str">
        <f t="shared" si="60"/>
        <v/>
      </c>
    </row>
    <row r="384" spans="1:18" x14ac:dyDescent="0.25">
      <c r="A384" s="130" t="str">
        <f t="shared" si="61"/>
        <v/>
      </c>
      <c r="B384" s="131" t="str">
        <f t="shared" si="62"/>
        <v/>
      </c>
      <c r="C384" s="132" t="str">
        <f t="shared" si="63"/>
        <v/>
      </c>
      <c r="D384" s="133" t="str">
        <f t="shared" si="64"/>
        <v/>
      </c>
      <c r="E384" s="133" t="str">
        <f t="shared" si="65"/>
        <v/>
      </c>
      <c r="F384" s="133" t="str">
        <f t="shared" si="59"/>
        <v/>
      </c>
      <c r="G384" s="132" t="str">
        <f t="shared" si="60"/>
        <v/>
      </c>
    </row>
    <row r="385" spans="1:7" x14ac:dyDescent="0.25">
      <c r="A385" s="130" t="str">
        <f t="shared" si="61"/>
        <v/>
      </c>
      <c r="B385" s="131" t="str">
        <f t="shared" si="62"/>
        <v/>
      </c>
      <c r="C385" s="132" t="str">
        <f t="shared" si="63"/>
        <v/>
      </c>
      <c r="D385" s="133" t="str">
        <f t="shared" si="64"/>
        <v/>
      </c>
      <c r="E385" s="133" t="str">
        <f t="shared" si="65"/>
        <v/>
      </c>
      <c r="F385" s="133" t="str">
        <f t="shared" si="59"/>
        <v/>
      </c>
      <c r="G385" s="132" t="str">
        <f t="shared" si="60"/>
        <v/>
      </c>
    </row>
    <row r="386" spans="1:7" x14ac:dyDescent="0.25">
      <c r="A386" s="130" t="str">
        <f t="shared" si="61"/>
        <v/>
      </c>
      <c r="B386" s="131" t="str">
        <f t="shared" si="62"/>
        <v/>
      </c>
      <c r="C386" s="132" t="str">
        <f t="shared" si="63"/>
        <v/>
      </c>
      <c r="D386" s="133" t="str">
        <f t="shared" si="64"/>
        <v/>
      </c>
      <c r="E386" s="133" t="str">
        <f t="shared" si="65"/>
        <v/>
      </c>
      <c r="F386" s="133" t="str">
        <f t="shared" si="59"/>
        <v/>
      </c>
      <c r="G386" s="132" t="str">
        <f t="shared" si="60"/>
        <v/>
      </c>
    </row>
    <row r="387" spans="1:7" x14ac:dyDescent="0.25">
      <c r="A387" s="130" t="str">
        <f t="shared" si="61"/>
        <v/>
      </c>
      <c r="B387" s="131" t="str">
        <f t="shared" si="62"/>
        <v/>
      </c>
      <c r="C387" s="132" t="str">
        <f t="shared" si="63"/>
        <v/>
      </c>
      <c r="D387" s="133" t="str">
        <f t="shared" si="64"/>
        <v/>
      </c>
      <c r="E387" s="133" t="str">
        <f t="shared" si="65"/>
        <v/>
      </c>
      <c r="F387" s="133" t="str">
        <f t="shared" si="59"/>
        <v/>
      </c>
      <c r="G387" s="132" t="str">
        <f t="shared" si="60"/>
        <v/>
      </c>
    </row>
    <row r="388" spans="1:7" x14ac:dyDescent="0.25">
      <c r="A388" s="130" t="str">
        <f t="shared" si="61"/>
        <v/>
      </c>
      <c r="B388" s="131" t="str">
        <f t="shared" si="62"/>
        <v/>
      </c>
      <c r="C388" s="132" t="str">
        <f t="shared" si="63"/>
        <v/>
      </c>
      <c r="D388" s="133" t="str">
        <f t="shared" si="64"/>
        <v/>
      </c>
      <c r="E388" s="133" t="str">
        <f t="shared" si="65"/>
        <v/>
      </c>
      <c r="F388" s="133" t="str">
        <f t="shared" si="59"/>
        <v/>
      </c>
      <c r="G388" s="132" t="str">
        <f t="shared" si="60"/>
        <v/>
      </c>
    </row>
    <row r="389" spans="1:7" x14ac:dyDescent="0.25">
      <c r="A389" s="130" t="str">
        <f t="shared" si="61"/>
        <v/>
      </c>
      <c r="B389" s="131" t="str">
        <f t="shared" si="62"/>
        <v/>
      </c>
      <c r="C389" s="132" t="str">
        <f t="shared" si="63"/>
        <v/>
      </c>
      <c r="D389" s="133" t="str">
        <f t="shared" si="64"/>
        <v/>
      </c>
      <c r="E389" s="133" t="str">
        <f t="shared" si="65"/>
        <v/>
      </c>
      <c r="F389" s="133" t="str">
        <f t="shared" si="59"/>
        <v/>
      </c>
      <c r="G389" s="132" t="str">
        <f t="shared" si="60"/>
        <v/>
      </c>
    </row>
    <row r="390" spans="1:7" x14ac:dyDescent="0.25">
      <c r="A390" s="130" t="str">
        <f t="shared" si="61"/>
        <v/>
      </c>
      <c r="B390" s="131" t="str">
        <f t="shared" si="62"/>
        <v/>
      </c>
      <c r="C390" s="132" t="str">
        <f t="shared" si="63"/>
        <v/>
      </c>
      <c r="D390" s="133" t="str">
        <f t="shared" si="64"/>
        <v/>
      </c>
      <c r="E390" s="133" t="str">
        <f t="shared" si="65"/>
        <v/>
      </c>
      <c r="F390" s="133" t="str">
        <f t="shared" si="59"/>
        <v/>
      </c>
      <c r="G390" s="132" t="str">
        <f t="shared" si="60"/>
        <v/>
      </c>
    </row>
    <row r="391" spans="1:7" x14ac:dyDescent="0.25">
      <c r="A391" s="130" t="str">
        <f t="shared" si="61"/>
        <v/>
      </c>
      <c r="B391" s="131" t="str">
        <f t="shared" si="62"/>
        <v/>
      </c>
      <c r="C391" s="132" t="str">
        <f t="shared" si="63"/>
        <v/>
      </c>
      <c r="D391" s="133" t="str">
        <f t="shared" si="64"/>
        <v/>
      </c>
      <c r="E391" s="133" t="str">
        <f t="shared" si="65"/>
        <v/>
      </c>
      <c r="F391" s="133" t="str">
        <f t="shared" si="59"/>
        <v/>
      </c>
      <c r="G391" s="132" t="str">
        <f t="shared" si="60"/>
        <v/>
      </c>
    </row>
    <row r="392" spans="1:7" x14ac:dyDescent="0.25">
      <c r="A392" s="130" t="str">
        <f t="shared" si="61"/>
        <v/>
      </c>
      <c r="B392" s="131" t="str">
        <f t="shared" si="62"/>
        <v/>
      </c>
      <c r="C392" s="132" t="str">
        <f t="shared" si="63"/>
        <v/>
      </c>
      <c r="D392" s="133" t="str">
        <f t="shared" si="64"/>
        <v/>
      </c>
      <c r="E392" s="133" t="str">
        <f t="shared" si="65"/>
        <v/>
      </c>
      <c r="F392" s="133" t="str">
        <f t="shared" si="59"/>
        <v/>
      </c>
      <c r="G392" s="132" t="str">
        <f t="shared" si="60"/>
        <v/>
      </c>
    </row>
    <row r="393" spans="1:7" x14ac:dyDescent="0.25">
      <c r="A393" s="130" t="str">
        <f t="shared" si="61"/>
        <v/>
      </c>
      <c r="B393" s="131" t="str">
        <f t="shared" si="62"/>
        <v/>
      </c>
      <c r="C393" s="132" t="str">
        <f t="shared" si="63"/>
        <v/>
      </c>
      <c r="D393" s="133" t="str">
        <f t="shared" si="64"/>
        <v/>
      </c>
      <c r="E393" s="133" t="str">
        <f t="shared" si="65"/>
        <v/>
      </c>
      <c r="F393" s="133" t="str">
        <f t="shared" si="59"/>
        <v/>
      </c>
      <c r="G393" s="132" t="str">
        <f t="shared" si="60"/>
        <v/>
      </c>
    </row>
    <row r="394" spans="1:7" x14ac:dyDescent="0.25">
      <c r="A394" s="130" t="str">
        <f t="shared" si="61"/>
        <v/>
      </c>
      <c r="B394" s="131" t="str">
        <f t="shared" si="62"/>
        <v/>
      </c>
      <c r="C394" s="132" t="str">
        <f t="shared" si="63"/>
        <v/>
      </c>
      <c r="D394" s="133" t="str">
        <f t="shared" si="64"/>
        <v/>
      </c>
      <c r="E394" s="133" t="str">
        <f t="shared" si="65"/>
        <v/>
      </c>
      <c r="F394" s="133" t="str">
        <f t="shared" si="59"/>
        <v/>
      </c>
      <c r="G394" s="132" t="str">
        <f t="shared" si="60"/>
        <v/>
      </c>
    </row>
    <row r="395" spans="1:7" x14ac:dyDescent="0.25">
      <c r="A395" s="130" t="str">
        <f t="shared" si="61"/>
        <v/>
      </c>
      <c r="B395" s="131" t="str">
        <f t="shared" si="62"/>
        <v/>
      </c>
      <c r="C395" s="132" t="str">
        <f t="shared" si="63"/>
        <v/>
      </c>
      <c r="D395" s="133" t="str">
        <f t="shared" si="64"/>
        <v/>
      </c>
      <c r="E395" s="133" t="str">
        <f t="shared" si="65"/>
        <v/>
      </c>
      <c r="F395" s="133" t="str">
        <f t="shared" si="59"/>
        <v/>
      </c>
      <c r="G395" s="132" t="str">
        <f t="shared" si="60"/>
        <v/>
      </c>
    </row>
    <row r="396" spans="1:7" x14ac:dyDescent="0.25">
      <c r="A396" s="130" t="str">
        <f t="shared" si="61"/>
        <v/>
      </c>
      <c r="B396" s="131" t="str">
        <f t="shared" si="62"/>
        <v/>
      </c>
      <c r="C396" s="132" t="str">
        <f t="shared" si="63"/>
        <v/>
      </c>
      <c r="D396" s="133" t="str">
        <f t="shared" si="64"/>
        <v/>
      </c>
      <c r="E396" s="133" t="str">
        <f t="shared" si="65"/>
        <v/>
      </c>
      <c r="F396" s="133" t="str">
        <f t="shared" si="59"/>
        <v/>
      </c>
      <c r="G396" s="132" t="str">
        <f t="shared" si="60"/>
        <v/>
      </c>
    </row>
    <row r="397" spans="1:7" x14ac:dyDescent="0.25">
      <c r="A397" s="130" t="str">
        <f t="shared" si="61"/>
        <v/>
      </c>
      <c r="B397" s="131" t="str">
        <f t="shared" si="62"/>
        <v/>
      </c>
      <c r="C397" s="132" t="str">
        <f t="shared" si="63"/>
        <v/>
      </c>
      <c r="D397" s="133" t="str">
        <f t="shared" si="64"/>
        <v/>
      </c>
      <c r="E397" s="133" t="str">
        <f t="shared" si="65"/>
        <v/>
      </c>
      <c r="F397" s="133" t="str">
        <f t="shared" si="59"/>
        <v/>
      </c>
      <c r="G397" s="132" t="str">
        <f t="shared" si="60"/>
        <v/>
      </c>
    </row>
    <row r="398" spans="1:7" x14ac:dyDescent="0.25">
      <c r="A398" s="130" t="str">
        <f t="shared" si="61"/>
        <v/>
      </c>
      <c r="B398" s="131" t="str">
        <f t="shared" si="62"/>
        <v/>
      </c>
      <c r="C398" s="132" t="str">
        <f t="shared" si="63"/>
        <v/>
      </c>
      <c r="D398" s="133" t="str">
        <f t="shared" si="64"/>
        <v/>
      </c>
      <c r="E398" s="133" t="str">
        <f t="shared" si="65"/>
        <v/>
      </c>
      <c r="F398" s="133" t="str">
        <f t="shared" si="59"/>
        <v/>
      </c>
      <c r="G398" s="132" t="str">
        <f t="shared" si="60"/>
        <v/>
      </c>
    </row>
    <row r="399" spans="1:7" x14ac:dyDescent="0.25">
      <c r="A399" s="130" t="str">
        <f t="shared" si="61"/>
        <v/>
      </c>
      <c r="B399" s="131" t="str">
        <f t="shared" si="62"/>
        <v/>
      </c>
      <c r="C399" s="132" t="str">
        <f t="shared" si="63"/>
        <v/>
      </c>
      <c r="D399" s="133" t="str">
        <f t="shared" si="64"/>
        <v/>
      </c>
      <c r="E399" s="133" t="str">
        <f t="shared" si="65"/>
        <v/>
      </c>
      <c r="F399" s="133" t="str">
        <f t="shared" ref="F399:F462" si="66">IF(B399="","",SUM(D399:E399))</f>
        <v/>
      </c>
      <c r="G399" s="132" t="str">
        <f t="shared" ref="G399:G462" si="67">IF(B399="","",SUM(C399)-SUM(E399))</f>
        <v/>
      </c>
    </row>
    <row r="400" spans="1:7" x14ac:dyDescent="0.25">
      <c r="A400" s="130" t="str">
        <f t="shared" ref="A400:A463" si="68">IF(B400="","",EDATE(A399,1))</f>
        <v/>
      </c>
      <c r="B400" s="131" t="str">
        <f t="shared" ref="B400:B463" si="69">IF(B399="","",IF(SUM(B399)+1&lt;=$E$7,SUM(B399)+1,""))</f>
        <v/>
      </c>
      <c r="C400" s="132" t="str">
        <f t="shared" ref="C400:C463" si="70">IF(B400="","",G399)</f>
        <v/>
      </c>
      <c r="D400" s="133" t="str">
        <f t="shared" ref="D400:D463" si="71">IF(B400="","",IPMT($E$10/12,B400,$E$7,-$E$8,$E$9,0))</f>
        <v/>
      </c>
      <c r="E400" s="133" t="str">
        <f t="shared" ref="E400:E463" si="72">IF(B400="","",PPMT($E$10/12,B400,$E$7,-$E$8,$E$9,0))</f>
        <v/>
      </c>
      <c r="F400" s="133" t="str">
        <f t="shared" si="66"/>
        <v/>
      </c>
      <c r="G400" s="132" t="str">
        <f t="shared" si="67"/>
        <v/>
      </c>
    </row>
    <row r="401" spans="1:7" x14ac:dyDescent="0.25">
      <c r="A401" s="130" t="str">
        <f t="shared" si="68"/>
        <v/>
      </c>
      <c r="B401" s="131" t="str">
        <f t="shared" si="69"/>
        <v/>
      </c>
      <c r="C401" s="132" t="str">
        <f t="shared" si="70"/>
        <v/>
      </c>
      <c r="D401" s="133" t="str">
        <f t="shared" si="71"/>
        <v/>
      </c>
      <c r="E401" s="133" t="str">
        <f t="shared" si="72"/>
        <v/>
      </c>
      <c r="F401" s="133" t="str">
        <f t="shared" si="66"/>
        <v/>
      </c>
      <c r="G401" s="132" t="str">
        <f t="shared" si="67"/>
        <v/>
      </c>
    </row>
    <row r="402" spans="1:7" x14ac:dyDescent="0.25">
      <c r="A402" s="130" t="str">
        <f t="shared" si="68"/>
        <v/>
      </c>
      <c r="B402" s="131" t="str">
        <f t="shared" si="69"/>
        <v/>
      </c>
      <c r="C402" s="132" t="str">
        <f t="shared" si="70"/>
        <v/>
      </c>
      <c r="D402" s="133" t="str">
        <f t="shared" si="71"/>
        <v/>
      </c>
      <c r="E402" s="133" t="str">
        <f t="shared" si="72"/>
        <v/>
      </c>
      <c r="F402" s="133" t="str">
        <f t="shared" si="66"/>
        <v/>
      </c>
      <c r="G402" s="132" t="str">
        <f t="shared" si="67"/>
        <v/>
      </c>
    </row>
    <row r="403" spans="1:7" x14ac:dyDescent="0.25">
      <c r="A403" s="130" t="str">
        <f t="shared" si="68"/>
        <v/>
      </c>
      <c r="B403" s="131" t="str">
        <f t="shared" si="69"/>
        <v/>
      </c>
      <c r="C403" s="132" t="str">
        <f t="shared" si="70"/>
        <v/>
      </c>
      <c r="D403" s="133" t="str">
        <f t="shared" si="71"/>
        <v/>
      </c>
      <c r="E403" s="133" t="str">
        <f t="shared" si="72"/>
        <v/>
      </c>
      <c r="F403" s="133" t="str">
        <f t="shared" si="66"/>
        <v/>
      </c>
      <c r="G403" s="132" t="str">
        <f t="shared" si="67"/>
        <v/>
      </c>
    </row>
    <row r="404" spans="1:7" x14ac:dyDescent="0.25">
      <c r="A404" s="130" t="str">
        <f t="shared" si="68"/>
        <v/>
      </c>
      <c r="B404" s="131" t="str">
        <f t="shared" si="69"/>
        <v/>
      </c>
      <c r="C404" s="132" t="str">
        <f t="shared" si="70"/>
        <v/>
      </c>
      <c r="D404" s="133" t="str">
        <f t="shared" si="71"/>
        <v/>
      </c>
      <c r="E404" s="133" t="str">
        <f t="shared" si="72"/>
        <v/>
      </c>
      <c r="F404" s="133" t="str">
        <f t="shared" si="66"/>
        <v/>
      </c>
      <c r="G404" s="132" t="str">
        <f t="shared" si="67"/>
        <v/>
      </c>
    </row>
    <row r="405" spans="1:7" x14ac:dyDescent="0.25">
      <c r="A405" s="130" t="str">
        <f t="shared" si="68"/>
        <v/>
      </c>
      <c r="B405" s="131" t="str">
        <f t="shared" si="69"/>
        <v/>
      </c>
      <c r="C405" s="132" t="str">
        <f t="shared" si="70"/>
        <v/>
      </c>
      <c r="D405" s="133" t="str">
        <f t="shared" si="71"/>
        <v/>
      </c>
      <c r="E405" s="133" t="str">
        <f t="shared" si="72"/>
        <v/>
      </c>
      <c r="F405" s="133" t="str">
        <f t="shared" si="66"/>
        <v/>
      </c>
      <c r="G405" s="132" t="str">
        <f t="shared" si="67"/>
        <v/>
      </c>
    </row>
    <row r="406" spans="1:7" x14ac:dyDescent="0.25">
      <c r="A406" s="130" t="str">
        <f t="shared" si="68"/>
        <v/>
      </c>
      <c r="B406" s="131" t="str">
        <f t="shared" si="69"/>
        <v/>
      </c>
      <c r="C406" s="132" t="str">
        <f t="shared" si="70"/>
        <v/>
      </c>
      <c r="D406" s="133" t="str">
        <f t="shared" si="71"/>
        <v/>
      </c>
      <c r="E406" s="133" t="str">
        <f t="shared" si="72"/>
        <v/>
      </c>
      <c r="F406" s="133" t="str">
        <f t="shared" si="66"/>
        <v/>
      </c>
      <c r="G406" s="132" t="str">
        <f t="shared" si="67"/>
        <v/>
      </c>
    </row>
    <row r="407" spans="1:7" x14ac:dyDescent="0.25">
      <c r="A407" s="130" t="str">
        <f t="shared" si="68"/>
        <v/>
      </c>
      <c r="B407" s="131" t="str">
        <f t="shared" si="69"/>
        <v/>
      </c>
      <c r="C407" s="132" t="str">
        <f t="shared" si="70"/>
        <v/>
      </c>
      <c r="D407" s="133" t="str">
        <f t="shared" si="71"/>
        <v/>
      </c>
      <c r="E407" s="133" t="str">
        <f t="shared" si="72"/>
        <v/>
      </c>
      <c r="F407" s="133" t="str">
        <f t="shared" si="66"/>
        <v/>
      </c>
      <c r="G407" s="132" t="str">
        <f t="shared" si="67"/>
        <v/>
      </c>
    </row>
    <row r="408" spans="1:7" x14ac:dyDescent="0.25">
      <c r="A408" s="130" t="str">
        <f t="shared" si="68"/>
        <v/>
      </c>
      <c r="B408" s="131" t="str">
        <f t="shared" si="69"/>
        <v/>
      </c>
      <c r="C408" s="132" t="str">
        <f t="shared" si="70"/>
        <v/>
      </c>
      <c r="D408" s="133" t="str">
        <f t="shared" si="71"/>
        <v/>
      </c>
      <c r="E408" s="133" t="str">
        <f t="shared" si="72"/>
        <v/>
      </c>
      <c r="F408" s="133" t="str">
        <f t="shared" si="66"/>
        <v/>
      </c>
      <c r="G408" s="132" t="str">
        <f t="shared" si="67"/>
        <v/>
      </c>
    </row>
    <row r="409" spans="1:7" x14ac:dyDescent="0.25">
      <c r="A409" s="130" t="str">
        <f t="shared" si="68"/>
        <v/>
      </c>
      <c r="B409" s="131" t="str">
        <f t="shared" si="69"/>
        <v/>
      </c>
      <c r="C409" s="132" t="str">
        <f t="shared" si="70"/>
        <v/>
      </c>
      <c r="D409" s="133" t="str">
        <f t="shared" si="71"/>
        <v/>
      </c>
      <c r="E409" s="133" t="str">
        <f t="shared" si="72"/>
        <v/>
      </c>
      <c r="F409" s="133" t="str">
        <f t="shared" si="66"/>
        <v/>
      </c>
      <c r="G409" s="132" t="str">
        <f t="shared" si="67"/>
        <v/>
      </c>
    </row>
    <row r="410" spans="1:7" x14ac:dyDescent="0.25">
      <c r="A410" s="130" t="str">
        <f t="shared" si="68"/>
        <v/>
      </c>
      <c r="B410" s="131" t="str">
        <f t="shared" si="69"/>
        <v/>
      </c>
      <c r="C410" s="132" t="str">
        <f t="shared" si="70"/>
        <v/>
      </c>
      <c r="D410" s="133" t="str">
        <f t="shared" si="71"/>
        <v/>
      </c>
      <c r="E410" s="133" t="str">
        <f t="shared" si="72"/>
        <v/>
      </c>
      <c r="F410" s="133" t="str">
        <f t="shared" si="66"/>
        <v/>
      </c>
      <c r="G410" s="132" t="str">
        <f t="shared" si="67"/>
        <v/>
      </c>
    </row>
    <row r="411" spans="1:7" x14ac:dyDescent="0.25">
      <c r="A411" s="130" t="str">
        <f t="shared" si="68"/>
        <v/>
      </c>
      <c r="B411" s="131" t="str">
        <f t="shared" si="69"/>
        <v/>
      </c>
      <c r="C411" s="132" t="str">
        <f t="shared" si="70"/>
        <v/>
      </c>
      <c r="D411" s="133" t="str">
        <f t="shared" si="71"/>
        <v/>
      </c>
      <c r="E411" s="133" t="str">
        <f t="shared" si="72"/>
        <v/>
      </c>
      <c r="F411" s="133" t="str">
        <f t="shared" si="66"/>
        <v/>
      </c>
      <c r="G411" s="132" t="str">
        <f t="shared" si="67"/>
        <v/>
      </c>
    </row>
    <row r="412" spans="1:7" x14ac:dyDescent="0.25">
      <c r="A412" s="130" t="str">
        <f t="shared" si="68"/>
        <v/>
      </c>
      <c r="B412" s="131" t="str">
        <f t="shared" si="69"/>
        <v/>
      </c>
      <c r="C412" s="132" t="str">
        <f t="shared" si="70"/>
        <v/>
      </c>
      <c r="D412" s="133" t="str">
        <f t="shared" si="71"/>
        <v/>
      </c>
      <c r="E412" s="133" t="str">
        <f t="shared" si="72"/>
        <v/>
      </c>
      <c r="F412" s="133" t="str">
        <f t="shared" si="66"/>
        <v/>
      </c>
      <c r="G412" s="132" t="str">
        <f t="shared" si="67"/>
        <v/>
      </c>
    </row>
    <row r="413" spans="1:7" x14ac:dyDescent="0.25">
      <c r="A413" s="130" t="str">
        <f t="shared" si="68"/>
        <v/>
      </c>
      <c r="B413" s="131" t="str">
        <f t="shared" si="69"/>
        <v/>
      </c>
      <c r="C413" s="132" t="str">
        <f t="shared" si="70"/>
        <v/>
      </c>
      <c r="D413" s="133" t="str">
        <f t="shared" si="71"/>
        <v/>
      </c>
      <c r="E413" s="133" t="str">
        <f t="shared" si="72"/>
        <v/>
      </c>
      <c r="F413" s="133" t="str">
        <f t="shared" si="66"/>
        <v/>
      </c>
      <c r="G413" s="132" t="str">
        <f t="shared" si="67"/>
        <v/>
      </c>
    </row>
    <row r="414" spans="1:7" x14ac:dyDescent="0.25">
      <c r="A414" s="130" t="str">
        <f t="shared" si="68"/>
        <v/>
      </c>
      <c r="B414" s="131" t="str">
        <f t="shared" si="69"/>
        <v/>
      </c>
      <c r="C414" s="132" t="str">
        <f t="shared" si="70"/>
        <v/>
      </c>
      <c r="D414" s="133" t="str">
        <f t="shared" si="71"/>
        <v/>
      </c>
      <c r="E414" s="133" t="str">
        <f t="shared" si="72"/>
        <v/>
      </c>
      <c r="F414" s="133" t="str">
        <f t="shared" si="66"/>
        <v/>
      </c>
      <c r="G414" s="132" t="str">
        <f t="shared" si="67"/>
        <v/>
      </c>
    </row>
    <row r="415" spans="1:7" x14ac:dyDescent="0.25">
      <c r="A415" s="130" t="str">
        <f t="shared" si="68"/>
        <v/>
      </c>
      <c r="B415" s="131" t="str">
        <f t="shared" si="69"/>
        <v/>
      </c>
      <c r="C415" s="132" t="str">
        <f t="shared" si="70"/>
        <v/>
      </c>
      <c r="D415" s="133" t="str">
        <f t="shared" si="71"/>
        <v/>
      </c>
      <c r="E415" s="133" t="str">
        <f t="shared" si="72"/>
        <v/>
      </c>
      <c r="F415" s="133" t="str">
        <f t="shared" si="66"/>
        <v/>
      </c>
      <c r="G415" s="132" t="str">
        <f t="shared" si="67"/>
        <v/>
      </c>
    </row>
    <row r="416" spans="1:7" x14ac:dyDescent="0.25">
      <c r="A416" s="130" t="str">
        <f t="shared" si="68"/>
        <v/>
      </c>
      <c r="B416" s="131" t="str">
        <f t="shared" si="69"/>
        <v/>
      </c>
      <c r="C416" s="132" t="str">
        <f t="shared" si="70"/>
        <v/>
      </c>
      <c r="D416" s="133" t="str">
        <f t="shared" si="71"/>
        <v/>
      </c>
      <c r="E416" s="133" t="str">
        <f t="shared" si="72"/>
        <v/>
      </c>
      <c r="F416" s="133" t="str">
        <f t="shared" si="66"/>
        <v/>
      </c>
      <c r="G416" s="132" t="str">
        <f t="shared" si="67"/>
        <v/>
      </c>
    </row>
    <row r="417" spans="1:7" x14ac:dyDescent="0.25">
      <c r="A417" s="130" t="str">
        <f t="shared" si="68"/>
        <v/>
      </c>
      <c r="B417" s="131" t="str">
        <f t="shared" si="69"/>
        <v/>
      </c>
      <c r="C417" s="132" t="str">
        <f t="shared" si="70"/>
        <v/>
      </c>
      <c r="D417" s="133" t="str">
        <f t="shared" si="71"/>
        <v/>
      </c>
      <c r="E417" s="133" t="str">
        <f t="shared" si="72"/>
        <v/>
      </c>
      <c r="F417" s="133" t="str">
        <f t="shared" si="66"/>
        <v/>
      </c>
      <c r="G417" s="132" t="str">
        <f t="shared" si="67"/>
        <v/>
      </c>
    </row>
    <row r="418" spans="1:7" x14ac:dyDescent="0.25">
      <c r="A418" s="130" t="str">
        <f t="shared" si="68"/>
        <v/>
      </c>
      <c r="B418" s="131" t="str">
        <f t="shared" si="69"/>
        <v/>
      </c>
      <c r="C418" s="132" t="str">
        <f t="shared" si="70"/>
        <v/>
      </c>
      <c r="D418" s="133" t="str">
        <f t="shared" si="71"/>
        <v/>
      </c>
      <c r="E418" s="133" t="str">
        <f t="shared" si="72"/>
        <v/>
      </c>
      <c r="F418" s="133" t="str">
        <f t="shared" si="66"/>
        <v/>
      </c>
      <c r="G418" s="132" t="str">
        <f t="shared" si="67"/>
        <v/>
      </c>
    </row>
    <row r="419" spans="1:7" x14ac:dyDescent="0.25">
      <c r="A419" s="130" t="str">
        <f t="shared" si="68"/>
        <v/>
      </c>
      <c r="B419" s="131" t="str">
        <f t="shared" si="69"/>
        <v/>
      </c>
      <c r="C419" s="132" t="str">
        <f t="shared" si="70"/>
        <v/>
      </c>
      <c r="D419" s="133" t="str">
        <f t="shared" si="71"/>
        <v/>
      </c>
      <c r="E419" s="133" t="str">
        <f t="shared" si="72"/>
        <v/>
      </c>
      <c r="F419" s="133" t="str">
        <f t="shared" si="66"/>
        <v/>
      </c>
      <c r="G419" s="132" t="str">
        <f t="shared" si="67"/>
        <v/>
      </c>
    </row>
    <row r="420" spans="1:7" x14ac:dyDescent="0.25">
      <c r="A420" s="130" t="str">
        <f t="shared" si="68"/>
        <v/>
      </c>
      <c r="B420" s="131" t="str">
        <f t="shared" si="69"/>
        <v/>
      </c>
      <c r="C420" s="132" t="str">
        <f t="shared" si="70"/>
        <v/>
      </c>
      <c r="D420" s="133" t="str">
        <f t="shared" si="71"/>
        <v/>
      </c>
      <c r="E420" s="133" t="str">
        <f t="shared" si="72"/>
        <v/>
      </c>
      <c r="F420" s="133" t="str">
        <f t="shared" si="66"/>
        <v/>
      </c>
      <c r="G420" s="132" t="str">
        <f t="shared" si="67"/>
        <v/>
      </c>
    </row>
    <row r="421" spans="1:7" x14ac:dyDescent="0.25">
      <c r="A421" s="130" t="str">
        <f t="shared" si="68"/>
        <v/>
      </c>
      <c r="B421" s="131" t="str">
        <f t="shared" si="69"/>
        <v/>
      </c>
      <c r="C421" s="132" t="str">
        <f t="shared" si="70"/>
        <v/>
      </c>
      <c r="D421" s="133" t="str">
        <f t="shared" si="71"/>
        <v/>
      </c>
      <c r="E421" s="133" t="str">
        <f t="shared" si="72"/>
        <v/>
      </c>
      <c r="F421" s="133" t="str">
        <f t="shared" si="66"/>
        <v/>
      </c>
      <c r="G421" s="132" t="str">
        <f t="shared" si="67"/>
        <v/>
      </c>
    </row>
    <row r="422" spans="1:7" x14ac:dyDescent="0.25">
      <c r="A422" s="130" t="str">
        <f t="shared" si="68"/>
        <v/>
      </c>
      <c r="B422" s="131" t="str">
        <f t="shared" si="69"/>
        <v/>
      </c>
      <c r="C422" s="132" t="str">
        <f t="shared" si="70"/>
        <v/>
      </c>
      <c r="D422" s="133" t="str">
        <f t="shared" si="71"/>
        <v/>
      </c>
      <c r="E422" s="133" t="str">
        <f t="shared" si="72"/>
        <v/>
      </c>
      <c r="F422" s="133" t="str">
        <f t="shared" si="66"/>
        <v/>
      </c>
      <c r="G422" s="132" t="str">
        <f t="shared" si="67"/>
        <v/>
      </c>
    </row>
    <row r="423" spans="1:7" x14ac:dyDescent="0.25">
      <c r="A423" s="130" t="str">
        <f t="shared" si="68"/>
        <v/>
      </c>
      <c r="B423" s="131" t="str">
        <f t="shared" si="69"/>
        <v/>
      </c>
      <c r="C423" s="132" t="str">
        <f t="shared" si="70"/>
        <v/>
      </c>
      <c r="D423" s="133" t="str">
        <f t="shared" si="71"/>
        <v/>
      </c>
      <c r="E423" s="133" t="str">
        <f t="shared" si="72"/>
        <v/>
      </c>
      <c r="F423" s="133" t="str">
        <f t="shared" si="66"/>
        <v/>
      </c>
      <c r="G423" s="132" t="str">
        <f t="shared" si="67"/>
        <v/>
      </c>
    </row>
    <row r="424" spans="1:7" x14ac:dyDescent="0.25">
      <c r="A424" s="130" t="str">
        <f t="shared" si="68"/>
        <v/>
      </c>
      <c r="B424" s="131" t="str">
        <f t="shared" si="69"/>
        <v/>
      </c>
      <c r="C424" s="132" t="str">
        <f t="shared" si="70"/>
        <v/>
      </c>
      <c r="D424" s="133" t="str">
        <f t="shared" si="71"/>
        <v/>
      </c>
      <c r="E424" s="133" t="str">
        <f t="shared" si="72"/>
        <v/>
      </c>
      <c r="F424" s="133" t="str">
        <f t="shared" si="66"/>
        <v/>
      </c>
      <c r="G424" s="132" t="str">
        <f t="shared" si="67"/>
        <v/>
      </c>
    </row>
    <row r="425" spans="1:7" x14ac:dyDescent="0.25">
      <c r="A425" s="130" t="str">
        <f t="shared" si="68"/>
        <v/>
      </c>
      <c r="B425" s="131" t="str">
        <f t="shared" si="69"/>
        <v/>
      </c>
      <c r="C425" s="132" t="str">
        <f t="shared" si="70"/>
        <v/>
      </c>
      <c r="D425" s="133" t="str">
        <f t="shared" si="71"/>
        <v/>
      </c>
      <c r="E425" s="133" t="str">
        <f t="shared" si="72"/>
        <v/>
      </c>
      <c r="F425" s="133" t="str">
        <f t="shared" si="66"/>
        <v/>
      </c>
      <c r="G425" s="132" t="str">
        <f t="shared" si="67"/>
        <v/>
      </c>
    </row>
    <row r="426" spans="1:7" x14ac:dyDescent="0.25">
      <c r="A426" s="130" t="str">
        <f t="shared" si="68"/>
        <v/>
      </c>
      <c r="B426" s="131" t="str">
        <f t="shared" si="69"/>
        <v/>
      </c>
      <c r="C426" s="132" t="str">
        <f t="shared" si="70"/>
        <v/>
      </c>
      <c r="D426" s="133" t="str">
        <f t="shared" si="71"/>
        <v/>
      </c>
      <c r="E426" s="133" t="str">
        <f t="shared" si="72"/>
        <v/>
      </c>
      <c r="F426" s="133" t="str">
        <f t="shared" si="66"/>
        <v/>
      </c>
      <c r="G426" s="132" t="str">
        <f t="shared" si="67"/>
        <v/>
      </c>
    </row>
    <row r="427" spans="1:7" x14ac:dyDescent="0.25">
      <c r="A427" s="130" t="str">
        <f t="shared" si="68"/>
        <v/>
      </c>
      <c r="B427" s="131" t="str">
        <f t="shared" si="69"/>
        <v/>
      </c>
      <c r="C427" s="132" t="str">
        <f t="shared" si="70"/>
        <v/>
      </c>
      <c r="D427" s="133" t="str">
        <f t="shared" si="71"/>
        <v/>
      </c>
      <c r="E427" s="133" t="str">
        <f t="shared" si="72"/>
        <v/>
      </c>
      <c r="F427" s="133" t="str">
        <f t="shared" si="66"/>
        <v/>
      </c>
      <c r="G427" s="132" t="str">
        <f t="shared" si="67"/>
        <v/>
      </c>
    </row>
    <row r="428" spans="1:7" x14ac:dyDescent="0.25">
      <c r="A428" s="130" t="str">
        <f t="shared" si="68"/>
        <v/>
      </c>
      <c r="B428" s="131" t="str">
        <f t="shared" si="69"/>
        <v/>
      </c>
      <c r="C428" s="132" t="str">
        <f t="shared" si="70"/>
        <v/>
      </c>
      <c r="D428" s="133" t="str">
        <f t="shared" si="71"/>
        <v/>
      </c>
      <c r="E428" s="133" t="str">
        <f t="shared" si="72"/>
        <v/>
      </c>
      <c r="F428" s="133" t="str">
        <f t="shared" si="66"/>
        <v/>
      </c>
      <c r="G428" s="132" t="str">
        <f t="shared" si="67"/>
        <v/>
      </c>
    </row>
    <row r="429" spans="1:7" x14ac:dyDescent="0.25">
      <c r="A429" s="130" t="str">
        <f t="shared" si="68"/>
        <v/>
      </c>
      <c r="B429" s="131" t="str">
        <f t="shared" si="69"/>
        <v/>
      </c>
      <c r="C429" s="132" t="str">
        <f t="shared" si="70"/>
        <v/>
      </c>
      <c r="D429" s="133" t="str">
        <f t="shared" si="71"/>
        <v/>
      </c>
      <c r="E429" s="133" t="str">
        <f t="shared" si="72"/>
        <v/>
      </c>
      <c r="F429" s="133" t="str">
        <f t="shared" si="66"/>
        <v/>
      </c>
      <c r="G429" s="132" t="str">
        <f t="shared" si="67"/>
        <v/>
      </c>
    </row>
    <row r="430" spans="1:7" x14ac:dyDescent="0.25">
      <c r="A430" s="130" t="str">
        <f t="shared" si="68"/>
        <v/>
      </c>
      <c r="B430" s="131" t="str">
        <f t="shared" si="69"/>
        <v/>
      </c>
      <c r="C430" s="132" t="str">
        <f t="shared" si="70"/>
        <v/>
      </c>
      <c r="D430" s="133" t="str">
        <f t="shared" si="71"/>
        <v/>
      </c>
      <c r="E430" s="133" t="str">
        <f t="shared" si="72"/>
        <v/>
      </c>
      <c r="F430" s="133" t="str">
        <f t="shared" si="66"/>
        <v/>
      </c>
      <c r="G430" s="132" t="str">
        <f t="shared" si="67"/>
        <v/>
      </c>
    </row>
    <row r="431" spans="1:7" x14ac:dyDescent="0.25">
      <c r="A431" s="130" t="str">
        <f t="shared" si="68"/>
        <v/>
      </c>
      <c r="B431" s="131" t="str">
        <f t="shared" si="69"/>
        <v/>
      </c>
      <c r="C431" s="132" t="str">
        <f t="shared" si="70"/>
        <v/>
      </c>
      <c r="D431" s="133" t="str">
        <f t="shared" si="71"/>
        <v/>
      </c>
      <c r="E431" s="133" t="str">
        <f t="shared" si="72"/>
        <v/>
      </c>
      <c r="F431" s="133" t="str">
        <f t="shared" si="66"/>
        <v/>
      </c>
      <c r="G431" s="132" t="str">
        <f t="shared" si="67"/>
        <v/>
      </c>
    </row>
    <row r="432" spans="1:7" x14ac:dyDescent="0.25">
      <c r="A432" s="130" t="str">
        <f t="shared" si="68"/>
        <v/>
      </c>
      <c r="B432" s="131" t="str">
        <f t="shared" si="69"/>
        <v/>
      </c>
      <c r="C432" s="132" t="str">
        <f t="shared" si="70"/>
        <v/>
      </c>
      <c r="D432" s="133" t="str">
        <f t="shared" si="71"/>
        <v/>
      </c>
      <c r="E432" s="133" t="str">
        <f t="shared" si="72"/>
        <v/>
      </c>
      <c r="F432" s="133" t="str">
        <f t="shared" si="66"/>
        <v/>
      </c>
      <c r="G432" s="132" t="str">
        <f t="shared" si="67"/>
        <v/>
      </c>
    </row>
    <row r="433" spans="1:7" x14ac:dyDescent="0.25">
      <c r="A433" s="130" t="str">
        <f t="shared" si="68"/>
        <v/>
      </c>
      <c r="B433" s="131" t="str">
        <f t="shared" si="69"/>
        <v/>
      </c>
      <c r="C433" s="132" t="str">
        <f t="shared" si="70"/>
        <v/>
      </c>
      <c r="D433" s="133" t="str">
        <f t="shared" si="71"/>
        <v/>
      </c>
      <c r="E433" s="133" t="str">
        <f t="shared" si="72"/>
        <v/>
      </c>
      <c r="F433" s="133" t="str">
        <f t="shared" si="66"/>
        <v/>
      </c>
      <c r="G433" s="132" t="str">
        <f t="shared" si="67"/>
        <v/>
      </c>
    </row>
    <row r="434" spans="1:7" x14ac:dyDescent="0.25">
      <c r="A434" s="130" t="str">
        <f t="shared" si="68"/>
        <v/>
      </c>
      <c r="B434" s="131" t="str">
        <f t="shared" si="69"/>
        <v/>
      </c>
      <c r="C434" s="132" t="str">
        <f t="shared" si="70"/>
        <v/>
      </c>
      <c r="D434" s="133" t="str">
        <f t="shared" si="71"/>
        <v/>
      </c>
      <c r="E434" s="133" t="str">
        <f t="shared" si="72"/>
        <v/>
      </c>
      <c r="F434" s="133" t="str">
        <f t="shared" si="66"/>
        <v/>
      </c>
      <c r="G434" s="132" t="str">
        <f t="shared" si="67"/>
        <v/>
      </c>
    </row>
    <row r="435" spans="1:7" x14ac:dyDescent="0.25">
      <c r="A435" s="130" t="str">
        <f t="shared" si="68"/>
        <v/>
      </c>
      <c r="B435" s="131" t="str">
        <f t="shared" si="69"/>
        <v/>
      </c>
      <c r="C435" s="132" t="str">
        <f t="shared" si="70"/>
        <v/>
      </c>
      <c r="D435" s="133" t="str">
        <f t="shared" si="71"/>
        <v/>
      </c>
      <c r="E435" s="133" t="str">
        <f t="shared" si="72"/>
        <v/>
      </c>
      <c r="F435" s="133" t="str">
        <f t="shared" si="66"/>
        <v/>
      </c>
      <c r="G435" s="132" t="str">
        <f t="shared" si="67"/>
        <v/>
      </c>
    </row>
    <row r="436" spans="1:7" x14ac:dyDescent="0.25">
      <c r="A436" s="130" t="str">
        <f t="shared" si="68"/>
        <v/>
      </c>
      <c r="B436" s="131" t="str">
        <f t="shared" si="69"/>
        <v/>
      </c>
      <c r="C436" s="132" t="str">
        <f t="shared" si="70"/>
        <v/>
      </c>
      <c r="D436" s="133" t="str">
        <f t="shared" si="71"/>
        <v/>
      </c>
      <c r="E436" s="133" t="str">
        <f t="shared" si="72"/>
        <v/>
      </c>
      <c r="F436" s="133" t="str">
        <f t="shared" si="66"/>
        <v/>
      </c>
      <c r="G436" s="132" t="str">
        <f t="shared" si="67"/>
        <v/>
      </c>
    </row>
    <row r="437" spans="1:7" x14ac:dyDescent="0.25">
      <c r="A437" s="130" t="str">
        <f t="shared" si="68"/>
        <v/>
      </c>
      <c r="B437" s="131" t="str">
        <f t="shared" si="69"/>
        <v/>
      </c>
      <c r="C437" s="132" t="str">
        <f t="shared" si="70"/>
        <v/>
      </c>
      <c r="D437" s="133" t="str">
        <f t="shared" si="71"/>
        <v/>
      </c>
      <c r="E437" s="133" t="str">
        <f t="shared" si="72"/>
        <v/>
      </c>
      <c r="F437" s="133" t="str">
        <f t="shared" si="66"/>
        <v/>
      </c>
      <c r="G437" s="132" t="str">
        <f t="shared" si="67"/>
        <v/>
      </c>
    </row>
    <row r="438" spans="1:7" x14ac:dyDescent="0.25">
      <c r="A438" s="130" t="str">
        <f t="shared" si="68"/>
        <v/>
      </c>
      <c r="B438" s="131" t="str">
        <f t="shared" si="69"/>
        <v/>
      </c>
      <c r="C438" s="132" t="str">
        <f t="shared" si="70"/>
        <v/>
      </c>
      <c r="D438" s="133" t="str">
        <f t="shared" si="71"/>
        <v/>
      </c>
      <c r="E438" s="133" t="str">
        <f t="shared" si="72"/>
        <v/>
      </c>
      <c r="F438" s="133" t="str">
        <f t="shared" si="66"/>
        <v/>
      </c>
      <c r="G438" s="132" t="str">
        <f t="shared" si="67"/>
        <v/>
      </c>
    </row>
    <row r="439" spans="1:7" x14ac:dyDescent="0.25">
      <c r="A439" s="130" t="str">
        <f t="shared" si="68"/>
        <v/>
      </c>
      <c r="B439" s="131" t="str">
        <f t="shared" si="69"/>
        <v/>
      </c>
      <c r="C439" s="132" t="str">
        <f t="shared" si="70"/>
        <v/>
      </c>
      <c r="D439" s="133" t="str">
        <f t="shared" si="71"/>
        <v/>
      </c>
      <c r="E439" s="133" t="str">
        <f t="shared" si="72"/>
        <v/>
      </c>
      <c r="F439" s="133" t="str">
        <f t="shared" si="66"/>
        <v/>
      </c>
      <c r="G439" s="132" t="str">
        <f t="shared" si="67"/>
        <v/>
      </c>
    </row>
    <row r="440" spans="1:7" x14ac:dyDescent="0.25">
      <c r="A440" s="130" t="str">
        <f t="shared" si="68"/>
        <v/>
      </c>
      <c r="B440" s="131" t="str">
        <f t="shared" si="69"/>
        <v/>
      </c>
      <c r="C440" s="132" t="str">
        <f t="shared" si="70"/>
        <v/>
      </c>
      <c r="D440" s="133" t="str">
        <f t="shared" si="71"/>
        <v/>
      </c>
      <c r="E440" s="133" t="str">
        <f t="shared" si="72"/>
        <v/>
      </c>
      <c r="F440" s="133" t="str">
        <f t="shared" si="66"/>
        <v/>
      </c>
      <c r="G440" s="132" t="str">
        <f t="shared" si="67"/>
        <v/>
      </c>
    </row>
    <row r="441" spans="1:7" x14ac:dyDescent="0.25">
      <c r="A441" s="130" t="str">
        <f t="shared" si="68"/>
        <v/>
      </c>
      <c r="B441" s="131" t="str">
        <f t="shared" si="69"/>
        <v/>
      </c>
      <c r="C441" s="132" t="str">
        <f t="shared" si="70"/>
        <v/>
      </c>
      <c r="D441" s="133" t="str">
        <f t="shared" si="71"/>
        <v/>
      </c>
      <c r="E441" s="133" t="str">
        <f t="shared" si="72"/>
        <v/>
      </c>
      <c r="F441" s="133" t="str">
        <f t="shared" si="66"/>
        <v/>
      </c>
      <c r="G441" s="132" t="str">
        <f t="shared" si="67"/>
        <v/>
      </c>
    </row>
    <row r="442" spans="1:7" x14ac:dyDescent="0.25">
      <c r="A442" s="130" t="str">
        <f t="shared" si="68"/>
        <v/>
      </c>
      <c r="B442" s="131" t="str">
        <f t="shared" si="69"/>
        <v/>
      </c>
      <c r="C442" s="132" t="str">
        <f t="shared" si="70"/>
        <v/>
      </c>
      <c r="D442" s="133" t="str">
        <f t="shared" si="71"/>
        <v/>
      </c>
      <c r="E442" s="133" t="str">
        <f t="shared" si="72"/>
        <v/>
      </c>
      <c r="F442" s="133" t="str">
        <f t="shared" si="66"/>
        <v/>
      </c>
      <c r="G442" s="132" t="str">
        <f t="shared" si="67"/>
        <v/>
      </c>
    </row>
    <row r="443" spans="1:7" x14ac:dyDescent="0.25">
      <c r="A443" s="130" t="str">
        <f t="shared" si="68"/>
        <v/>
      </c>
      <c r="B443" s="131" t="str">
        <f t="shared" si="69"/>
        <v/>
      </c>
      <c r="C443" s="132" t="str">
        <f t="shared" si="70"/>
        <v/>
      </c>
      <c r="D443" s="133" t="str">
        <f t="shared" si="71"/>
        <v/>
      </c>
      <c r="E443" s="133" t="str">
        <f t="shared" si="72"/>
        <v/>
      </c>
      <c r="F443" s="133" t="str">
        <f t="shared" si="66"/>
        <v/>
      </c>
      <c r="G443" s="132" t="str">
        <f t="shared" si="67"/>
        <v/>
      </c>
    </row>
    <row r="444" spans="1:7" x14ac:dyDescent="0.25">
      <c r="A444" s="130" t="str">
        <f t="shared" si="68"/>
        <v/>
      </c>
      <c r="B444" s="131" t="str">
        <f t="shared" si="69"/>
        <v/>
      </c>
      <c r="C444" s="132" t="str">
        <f t="shared" si="70"/>
        <v/>
      </c>
      <c r="D444" s="133" t="str">
        <f t="shared" si="71"/>
        <v/>
      </c>
      <c r="E444" s="133" t="str">
        <f t="shared" si="72"/>
        <v/>
      </c>
      <c r="F444" s="133" t="str">
        <f t="shared" si="66"/>
        <v/>
      </c>
      <c r="G444" s="132" t="str">
        <f t="shared" si="67"/>
        <v/>
      </c>
    </row>
    <row r="445" spans="1:7" x14ac:dyDescent="0.25">
      <c r="A445" s="130" t="str">
        <f t="shared" si="68"/>
        <v/>
      </c>
      <c r="B445" s="131" t="str">
        <f t="shared" si="69"/>
        <v/>
      </c>
      <c r="C445" s="132" t="str">
        <f t="shared" si="70"/>
        <v/>
      </c>
      <c r="D445" s="133" t="str">
        <f t="shared" si="71"/>
        <v/>
      </c>
      <c r="E445" s="133" t="str">
        <f t="shared" si="72"/>
        <v/>
      </c>
      <c r="F445" s="133" t="str">
        <f t="shared" si="66"/>
        <v/>
      </c>
      <c r="G445" s="132" t="str">
        <f t="shared" si="67"/>
        <v/>
      </c>
    </row>
    <row r="446" spans="1:7" x14ac:dyDescent="0.25">
      <c r="A446" s="130" t="str">
        <f t="shared" si="68"/>
        <v/>
      </c>
      <c r="B446" s="131" t="str">
        <f t="shared" si="69"/>
        <v/>
      </c>
      <c r="C446" s="132" t="str">
        <f t="shared" si="70"/>
        <v/>
      </c>
      <c r="D446" s="133" t="str">
        <f t="shared" si="71"/>
        <v/>
      </c>
      <c r="E446" s="133" t="str">
        <f t="shared" si="72"/>
        <v/>
      </c>
      <c r="F446" s="133" t="str">
        <f t="shared" si="66"/>
        <v/>
      </c>
      <c r="G446" s="132" t="str">
        <f t="shared" si="67"/>
        <v/>
      </c>
    </row>
    <row r="447" spans="1:7" x14ac:dyDescent="0.25">
      <c r="A447" s="130" t="str">
        <f t="shared" si="68"/>
        <v/>
      </c>
      <c r="B447" s="131" t="str">
        <f t="shared" si="69"/>
        <v/>
      </c>
      <c r="C447" s="132" t="str">
        <f t="shared" si="70"/>
        <v/>
      </c>
      <c r="D447" s="133" t="str">
        <f t="shared" si="71"/>
        <v/>
      </c>
      <c r="E447" s="133" t="str">
        <f t="shared" si="72"/>
        <v/>
      </c>
      <c r="F447" s="133" t="str">
        <f t="shared" si="66"/>
        <v/>
      </c>
      <c r="G447" s="132" t="str">
        <f t="shared" si="67"/>
        <v/>
      </c>
    </row>
    <row r="448" spans="1:7" x14ac:dyDescent="0.25">
      <c r="A448" s="130" t="str">
        <f t="shared" si="68"/>
        <v/>
      </c>
      <c r="B448" s="131" t="str">
        <f t="shared" si="69"/>
        <v/>
      </c>
      <c r="C448" s="132" t="str">
        <f t="shared" si="70"/>
        <v/>
      </c>
      <c r="D448" s="133" t="str">
        <f t="shared" si="71"/>
        <v/>
      </c>
      <c r="E448" s="133" t="str">
        <f t="shared" si="72"/>
        <v/>
      </c>
      <c r="F448" s="133" t="str">
        <f t="shared" si="66"/>
        <v/>
      </c>
      <c r="G448" s="132" t="str">
        <f t="shared" si="67"/>
        <v/>
      </c>
    </row>
    <row r="449" spans="1:7" x14ac:dyDescent="0.25">
      <c r="A449" s="130" t="str">
        <f t="shared" si="68"/>
        <v/>
      </c>
      <c r="B449" s="131" t="str">
        <f t="shared" si="69"/>
        <v/>
      </c>
      <c r="C449" s="132" t="str">
        <f t="shared" si="70"/>
        <v/>
      </c>
      <c r="D449" s="133" t="str">
        <f t="shared" si="71"/>
        <v/>
      </c>
      <c r="E449" s="133" t="str">
        <f t="shared" si="72"/>
        <v/>
      </c>
      <c r="F449" s="133" t="str">
        <f t="shared" si="66"/>
        <v/>
      </c>
      <c r="G449" s="132" t="str">
        <f t="shared" si="67"/>
        <v/>
      </c>
    </row>
    <row r="450" spans="1:7" x14ac:dyDescent="0.25">
      <c r="A450" s="130" t="str">
        <f t="shared" si="68"/>
        <v/>
      </c>
      <c r="B450" s="131" t="str">
        <f t="shared" si="69"/>
        <v/>
      </c>
      <c r="C450" s="132" t="str">
        <f t="shared" si="70"/>
        <v/>
      </c>
      <c r="D450" s="133" t="str">
        <f t="shared" si="71"/>
        <v/>
      </c>
      <c r="E450" s="133" t="str">
        <f t="shared" si="72"/>
        <v/>
      </c>
      <c r="F450" s="133" t="str">
        <f t="shared" si="66"/>
        <v/>
      </c>
      <c r="G450" s="132" t="str">
        <f t="shared" si="67"/>
        <v/>
      </c>
    </row>
    <row r="451" spans="1:7" x14ac:dyDescent="0.25">
      <c r="A451" s="130" t="str">
        <f t="shared" si="68"/>
        <v/>
      </c>
      <c r="B451" s="131" t="str">
        <f t="shared" si="69"/>
        <v/>
      </c>
      <c r="C451" s="132" t="str">
        <f t="shared" si="70"/>
        <v/>
      </c>
      <c r="D451" s="133" t="str">
        <f t="shared" si="71"/>
        <v/>
      </c>
      <c r="E451" s="133" t="str">
        <f t="shared" si="72"/>
        <v/>
      </c>
      <c r="F451" s="133" t="str">
        <f t="shared" si="66"/>
        <v/>
      </c>
      <c r="G451" s="132" t="str">
        <f t="shared" si="67"/>
        <v/>
      </c>
    </row>
    <row r="452" spans="1:7" x14ac:dyDescent="0.25">
      <c r="A452" s="130" t="str">
        <f t="shared" si="68"/>
        <v/>
      </c>
      <c r="B452" s="131" t="str">
        <f t="shared" si="69"/>
        <v/>
      </c>
      <c r="C452" s="132" t="str">
        <f t="shared" si="70"/>
        <v/>
      </c>
      <c r="D452" s="133" t="str">
        <f t="shared" si="71"/>
        <v/>
      </c>
      <c r="E452" s="133" t="str">
        <f t="shared" si="72"/>
        <v/>
      </c>
      <c r="F452" s="133" t="str">
        <f t="shared" si="66"/>
        <v/>
      </c>
      <c r="G452" s="132" t="str">
        <f t="shared" si="67"/>
        <v/>
      </c>
    </row>
    <row r="453" spans="1:7" x14ac:dyDescent="0.25">
      <c r="A453" s="130" t="str">
        <f t="shared" si="68"/>
        <v/>
      </c>
      <c r="B453" s="131" t="str">
        <f t="shared" si="69"/>
        <v/>
      </c>
      <c r="C453" s="132" t="str">
        <f t="shared" si="70"/>
        <v/>
      </c>
      <c r="D453" s="133" t="str">
        <f t="shared" si="71"/>
        <v/>
      </c>
      <c r="E453" s="133" t="str">
        <f t="shared" si="72"/>
        <v/>
      </c>
      <c r="F453" s="133" t="str">
        <f t="shared" si="66"/>
        <v/>
      </c>
      <c r="G453" s="132" t="str">
        <f t="shared" si="67"/>
        <v/>
      </c>
    </row>
    <row r="454" spans="1:7" x14ac:dyDescent="0.25">
      <c r="A454" s="130" t="str">
        <f t="shared" si="68"/>
        <v/>
      </c>
      <c r="B454" s="131" t="str">
        <f t="shared" si="69"/>
        <v/>
      </c>
      <c r="C454" s="132" t="str">
        <f t="shared" si="70"/>
        <v/>
      </c>
      <c r="D454" s="133" t="str">
        <f t="shared" si="71"/>
        <v/>
      </c>
      <c r="E454" s="133" t="str">
        <f t="shared" si="72"/>
        <v/>
      </c>
      <c r="F454" s="133" t="str">
        <f t="shared" si="66"/>
        <v/>
      </c>
      <c r="G454" s="132" t="str">
        <f t="shared" si="67"/>
        <v/>
      </c>
    </row>
    <row r="455" spans="1:7" x14ac:dyDescent="0.25">
      <c r="A455" s="130" t="str">
        <f t="shared" si="68"/>
        <v/>
      </c>
      <c r="B455" s="131" t="str">
        <f t="shared" si="69"/>
        <v/>
      </c>
      <c r="C455" s="132" t="str">
        <f t="shared" si="70"/>
        <v/>
      </c>
      <c r="D455" s="133" t="str">
        <f t="shared" si="71"/>
        <v/>
      </c>
      <c r="E455" s="133" t="str">
        <f t="shared" si="72"/>
        <v/>
      </c>
      <c r="F455" s="133" t="str">
        <f t="shared" si="66"/>
        <v/>
      </c>
      <c r="G455" s="132" t="str">
        <f t="shared" si="67"/>
        <v/>
      </c>
    </row>
    <row r="456" spans="1:7" x14ac:dyDescent="0.25">
      <c r="A456" s="130" t="str">
        <f t="shared" si="68"/>
        <v/>
      </c>
      <c r="B456" s="131" t="str">
        <f t="shared" si="69"/>
        <v/>
      </c>
      <c r="C456" s="132" t="str">
        <f t="shared" si="70"/>
        <v/>
      </c>
      <c r="D456" s="133" t="str">
        <f t="shared" si="71"/>
        <v/>
      </c>
      <c r="E456" s="133" t="str">
        <f t="shared" si="72"/>
        <v/>
      </c>
      <c r="F456" s="133" t="str">
        <f t="shared" si="66"/>
        <v/>
      </c>
      <c r="G456" s="132" t="str">
        <f t="shared" si="67"/>
        <v/>
      </c>
    </row>
    <row r="457" spans="1:7" x14ac:dyDescent="0.25">
      <c r="A457" s="130" t="str">
        <f t="shared" si="68"/>
        <v/>
      </c>
      <c r="B457" s="131" t="str">
        <f t="shared" si="69"/>
        <v/>
      </c>
      <c r="C457" s="132" t="str">
        <f t="shared" si="70"/>
        <v/>
      </c>
      <c r="D457" s="133" t="str">
        <f t="shared" si="71"/>
        <v/>
      </c>
      <c r="E457" s="133" t="str">
        <f t="shared" si="72"/>
        <v/>
      </c>
      <c r="F457" s="133" t="str">
        <f t="shared" si="66"/>
        <v/>
      </c>
      <c r="G457" s="132" t="str">
        <f t="shared" si="67"/>
        <v/>
      </c>
    </row>
    <row r="458" spans="1:7" x14ac:dyDescent="0.25">
      <c r="A458" s="130" t="str">
        <f t="shared" si="68"/>
        <v/>
      </c>
      <c r="B458" s="131" t="str">
        <f t="shared" si="69"/>
        <v/>
      </c>
      <c r="C458" s="132" t="str">
        <f t="shared" si="70"/>
        <v/>
      </c>
      <c r="D458" s="133" t="str">
        <f t="shared" si="71"/>
        <v/>
      </c>
      <c r="E458" s="133" t="str">
        <f t="shared" si="72"/>
        <v/>
      </c>
      <c r="F458" s="133" t="str">
        <f t="shared" si="66"/>
        <v/>
      </c>
      <c r="G458" s="132" t="str">
        <f t="shared" si="67"/>
        <v/>
      </c>
    </row>
    <row r="459" spans="1:7" x14ac:dyDescent="0.25">
      <c r="A459" s="130" t="str">
        <f t="shared" si="68"/>
        <v/>
      </c>
      <c r="B459" s="131" t="str">
        <f t="shared" si="69"/>
        <v/>
      </c>
      <c r="C459" s="132" t="str">
        <f t="shared" si="70"/>
        <v/>
      </c>
      <c r="D459" s="133" t="str">
        <f t="shared" si="71"/>
        <v/>
      </c>
      <c r="E459" s="133" t="str">
        <f t="shared" si="72"/>
        <v/>
      </c>
      <c r="F459" s="133" t="str">
        <f t="shared" si="66"/>
        <v/>
      </c>
      <c r="G459" s="132" t="str">
        <f t="shared" si="67"/>
        <v/>
      </c>
    </row>
    <row r="460" spans="1:7" x14ac:dyDescent="0.25">
      <c r="A460" s="130" t="str">
        <f t="shared" si="68"/>
        <v/>
      </c>
      <c r="B460" s="131" t="str">
        <f t="shared" si="69"/>
        <v/>
      </c>
      <c r="C460" s="132" t="str">
        <f t="shared" si="70"/>
        <v/>
      </c>
      <c r="D460" s="133" t="str">
        <f t="shared" si="71"/>
        <v/>
      </c>
      <c r="E460" s="133" t="str">
        <f t="shared" si="72"/>
        <v/>
      </c>
      <c r="F460" s="133" t="str">
        <f t="shared" si="66"/>
        <v/>
      </c>
      <c r="G460" s="132" t="str">
        <f t="shared" si="67"/>
        <v/>
      </c>
    </row>
    <row r="461" spans="1:7" x14ac:dyDescent="0.25">
      <c r="A461" s="130" t="str">
        <f t="shared" si="68"/>
        <v/>
      </c>
      <c r="B461" s="131" t="str">
        <f t="shared" si="69"/>
        <v/>
      </c>
      <c r="C461" s="132" t="str">
        <f t="shared" si="70"/>
        <v/>
      </c>
      <c r="D461" s="133" t="str">
        <f t="shared" si="71"/>
        <v/>
      </c>
      <c r="E461" s="133" t="str">
        <f t="shared" si="72"/>
        <v/>
      </c>
      <c r="F461" s="133" t="str">
        <f t="shared" si="66"/>
        <v/>
      </c>
      <c r="G461" s="132" t="str">
        <f t="shared" si="67"/>
        <v/>
      </c>
    </row>
    <row r="462" spans="1:7" x14ac:dyDescent="0.25">
      <c r="A462" s="130" t="str">
        <f t="shared" si="68"/>
        <v/>
      </c>
      <c r="B462" s="131" t="str">
        <f t="shared" si="69"/>
        <v/>
      </c>
      <c r="C462" s="132" t="str">
        <f t="shared" si="70"/>
        <v/>
      </c>
      <c r="D462" s="133" t="str">
        <f t="shared" si="71"/>
        <v/>
      </c>
      <c r="E462" s="133" t="str">
        <f t="shared" si="72"/>
        <v/>
      </c>
      <c r="F462" s="133" t="str">
        <f t="shared" si="66"/>
        <v/>
      </c>
      <c r="G462" s="132" t="str">
        <f t="shared" si="67"/>
        <v/>
      </c>
    </row>
    <row r="463" spans="1:7" x14ac:dyDescent="0.25">
      <c r="A463" s="130" t="str">
        <f t="shared" si="68"/>
        <v/>
      </c>
      <c r="B463" s="131" t="str">
        <f t="shared" si="69"/>
        <v/>
      </c>
      <c r="C463" s="132" t="str">
        <f t="shared" si="70"/>
        <v/>
      </c>
      <c r="D463" s="133" t="str">
        <f t="shared" si="71"/>
        <v/>
      </c>
      <c r="E463" s="133" t="str">
        <f t="shared" si="72"/>
        <v/>
      </c>
      <c r="F463" s="133" t="str">
        <f t="shared" ref="F463:F500" si="73">IF(B463="","",SUM(D463:E463))</f>
        <v/>
      </c>
      <c r="G463" s="132" t="str">
        <f t="shared" ref="G463:G500" si="74">IF(B463="","",SUM(C463)-SUM(E463))</f>
        <v/>
      </c>
    </row>
    <row r="464" spans="1:7" x14ac:dyDescent="0.25">
      <c r="A464" s="130" t="str">
        <f t="shared" ref="A464:A500" si="75">IF(B464="","",EDATE(A463,1))</f>
        <v/>
      </c>
      <c r="B464" s="131" t="str">
        <f t="shared" ref="B464:B500" si="76">IF(B463="","",IF(SUM(B463)+1&lt;=$E$7,SUM(B463)+1,""))</f>
        <v/>
      </c>
      <c r="C464" s="132" t="str">
        <f t="shared" ref="C464:C500" si="77">IF(B464="","",G463)</f>
        <v/>
      </c>
      <c r="D464" s="133" t="str">
        <f t="shared" ref="D464:D500" si="78">IF(B464="","",IPMT($E$10/12,B464,$E$7,-$E$8,$E$9,0))</f>
        <v/>
      </c>
      <c r="E464" s="133" t="str">
        <f t="shared" ref="E464:E500" si="79">IF(B464="","",PPMT($E$10/12,B464,$E$7,-$E$8,$E$9,0))</f>
        <v/>
      </c>
      <c r="F464" s="133" t="str">
        <f t="shared" si="73"/>
        <v/>
      </c>
      <c r="G464" s="132" t="str">
        <f t="shared" si="74"/>
        <v/>
      </c>
    </row>
    <row r="465" spans="1:7" x14ac:dyDescent="0.25">
      <c r="A465" s="130" t="str">
        <f t="shared" si="75"/>
        <v/>
      </c>
      <c r="B465" s="131" t="str">
        <f t="shared" si="76"/>
        <v/>
      </c>
      <c r="C465" s="132" t="str">
        <f t="shared" si="77"/>
        <v/>
      </c>
      <c r="D465" s="133" t="str">
        <f t="shared" si="78"/>
        <v/>
      </c>
      <c r="E465" s="133" t="str">
        <f t="shared" si="79"/>
        <v/>
      </c>
      <c r="F465" s="133" t="str">
        <f t="shared" si="73"/>
        <v/>
      </c>
      <c r="G465" s="132" t="str">
        <f t="shared" si="74"/>
        <v/>
      </c>
    </row>
    <row r="466" spans="1:7" x14ac:dyDescent="0.25">
      <c r="A466" s="130" t="str">
        <f t="shared" si="75"/>
        <v/>
      </c>
      <c r="B466" s="131" t="str">
        <f t="shared" si="76"/>
        <v/>
      </c>
      <c r="C466" s="132" t="str">
        <f t="shared" si="77"/>
        <v/>
      </c>
      <c r="D466" s="133" t="str">
        <f t="shared" si="78"/>
        <v/>
      </c>
      <c r="E466" s="133" t="str">
        <f t="shared" si="79"/>
        <v/>
      </c>
      <c r="F466" s="133" t="str">
        <f t="shared" si="73"/>
        <v/>
      </c>
      <c r="G466" s="132" t="str">
        <f t="shared" si="74"/>
        <v/>
      </c>
    </row>
    <row r="467" spans="1:7" x14ac:dyDescent="0.25">
      <c r="A467" s="130" t="str">
        <f t="shared" si="75"/>
        <v/>
      </c>
      <c r="B467" s="131" t="str">
        <f t="shared" si="76"/>
        <v/>
      </c>
      <c r="C467" s="132" t="str">
        <f t="shared" si="77"/>
        <v/>
      </c>
      <c r="D467" s="133" t="str">
        <f t="shared" si="78"/>
        <v/>
      </c>
      <c r="E467" s="133" t="str">
        <f t="shared" si="79"/>
        <v/>
      </c>
      <c r="F467" s="133" t="str">
        <f t="shared" si="73"/>
        <v/>
      </c>
      <c r="G467" s="132" t="str">
        <f t="shared" si="74"/>
        <v/>
      </c>
    </row>
    <row r="468" spans="1:7" x14ac:dyDescent="0.25">
      <c r="A468" s="130" t="str">
        <f t="shared" si="75"/>
        <v/>
      </c>
      <c r="B468" s="131" t="str">
        <f t="shared" si="76"/>
        <v/>
      </c>
      <c r="C468" s="132" t="str">
        <f t="shared" si="77"/>
        <v/>
      </c>
      <c r="D468" s="133" t="str">
        <f t="shared" si="78"/>
        <v/>
      </c>
      <c r="E468" s="133" t="str">
        <f t="shared" si="79"/>
        <v/>
      </c>
      <c r="F468" s="133" t="str">
        <f t="shared" si="73"/>
        <v/>
      </c>
      <c r="G468" s="132" t="str">
        <f t="shared" si="74"/>
        <v/>
      </c>
    </row>
    <row r="469" spans="1:7" x14ac:dyDescent="0.25">
      <c r="A469" s="130" t="str">
        <f t="shared" si="75"/>
        <v/>
      </c>
      <c r="B469" s="131" t="str">
        <f t="shared" si="76"/>
        <v/>
      </c>
      <c r="C469" s="132" t="str">
        <f t="shared" si="77"/>
        <v/>
      </c>
      <c r="D469" s="133" t="str">
        <f t="shared" si="78"/>
        <v/>
      </c>
      <c r="E469" s="133" t="str">
        <f t="shared" si="79"/>
        <v/>
      </c>
      <c r="F469" s="133" t="str">
        <f t="shared" si="73"/>
        <v/>
      </c>
      <c r="G469" s="132" t="str">
        <f t="shared" si="74"/>
        <v/>
      </c>
    </row>
    <row r="470" spans="1:7" x14ac:dyDescent="0.25">
      <c r="A470" s="130" t="str">
        <f t="shared" si="75"/>
        <v/>
      </c>
      <c r="B470" s="131" t="str">
        <f t="shared" si="76"/>
        <v/>
      </c>
      <c r="C470" s="132" t="str">
        <f t="shared" si="77"/>
        <v/>
      </c>
      <c r="D470" s="133" t="str">
        <f t="shared" si="78"/>
        <v/>
      </c>
      <c r="E470" s="133" t="str">
        <f t="shared" si="79"/>
        <v/>
      </c>
      <c r="F470" s="133" t="str">
        <f t="shared" si="73"/>
        <v/>
      </c>
      <c r="G470" s="132" t="str">
        <f t="shared" si="74"/>
        <v/>
      </c>
    </row>
    <row r="471" spans="1:7" x14ac:dyDescent="0.25">
      <c r="A471" s="130" t="str">
        <f t="shared" si="75"/>
        <v/>
      </c>
      <c r="B471" s="131" t="str">
        <f t="shared" si="76"/>
        <v/>
      </c>
      <c r="C471" s="132" t="str">
        <f t="shared" si="77"/>
        <v/>
      </c>
      <c r="D471" s="133" t="str">
        <f t="shared" si="78"/>
        <v/>
      </c>
      <c r="E471" s="133" t="str">
        <f t="shared" si="79"/>
        <v/>
      </c>
      <c r="F471" s="133" t="str">
        <f t="shared" si="73"/>
        <v/>
      </c>
      <c r="G471" s="132" t="str">
        <f t="shared" si="74"/>
        <v/>
      </c>
    </row>
    <row r="472" spans="1:7" x14ac:dyDescent="0.25">
      <c r="A472" s="130" t="str">
        <f t="shared" si="75"/>
        <v/>
      </c>
      <c r="B472" s="131" t="str">
        <f t="shared" si="76"/>
        <v/>
      </c>
      <c r="C472" s="132" t="str">
        <f t="shared" si="77"/>
        <v/>
      </c>
      <c r="D472" s="133" t="str">
        <f t="shared" si="78"/>
        <v/>
      </c>
      <c r="E472" s="133" t="str">
        <f t="shared" si="79"/>
        <v/>
      </c>
      <c r="F472" s="133" t="str">
        <f t="shared" si="73"/>
        <v/>
      </c>
      <c r="G472" s="132" t="str">
        <f t="shared" si="74"/>
        <v/>
      </c>
    </row>
    <row r="473" spans="1:7" x14ac:dyDescent="0.25">
      <c r="A473" s="130" t="str">
        <f t="shared" si="75"/>
        <v/>
      </c>
      <c r="B473" s="131" t="str">
        <f t="shared" si="76"/>
        <v/>
      </c>
      <c r="C473" s="132" t="str">
        <f t="shared" si="77"/>
        <v/>
      </c>
      <c r="D473" s="133" t="str">
        <f t="shared" si="78"/>
        <v/>
      </c>
      <c r="E473" s="133" t="str">
        <f t="shared" si="79"/>
        <v/>
      </c>
      <c r="F473" s="133" t="str">
        <f t="shared" si="73"/>
        <v/>
      </c>
      <c r="G473" s="132" t="str">
        <f t="shared" si="74"/>
        <v/>
      </c>
    </row>
    <row r="474" spans="1:7" x14ac:dyDescent="0.25">
      <c r="A474" s="130" t="str">
        <f t="shared" si="75"/>
        <v/>
      </c>
      <c r="B474" s="131" t="str">
        <f t="shared" si="76"/>
        <v/>
      </c>
      <c r="C474" s="132" t="str">
        <f t="shared" si="77"/>
        <v/>
      </c>
      <c r="D474" s="133" t="str">
        <f t="shared" si="78"/>
        <v/>
      </c>
      <c r="E474" s="133" t="str">
        <f t="shared" si="79"/>
        <v/>
      </c>
      <c r="F474" s="133" t="str">
        <f t="shared" si="73"/>
        <v/>
      </c>
      <c r="G474" s="132" t="str">
        <f t="shared" si="74"/>
        <v/>
      </c>
    </row>
    <row r="475" spans="1:7" x14ac:dyDescent="0.25">
      <c r="A475" s="130" t="str">
        <f t="shared" si="75"/>
        <v/>
      </c>
      <c r="B475" s="131" t="str">
        <f t="shared" si="76"/>
        <v/>
      </c>
      <c r="C475" s="132" t="str">
        <f t="shared" si="77"/>
        <v/>
      </c>
      <c r="D475" s="133" t="str">
        <f t="shared" si="78"/>
        <v/>
      </c>
      <c r="E475" s="133" t="str">
        <f t="shared" si="79"/>
        <v/>
      </c>
      <c r="F475" s="133" t="str">
        <f t="shared" si="73"/>
        <v/>
      </c>
      <c r="G475" s="132" t="str">
        <f t="shared" si="74"/>
        <v/>
      </c>
    </row>
    <row r="476" spans="1:7" x14ac:dyDescent="0.25">
      <c r="A476" s="130" t="str">
        <f t="shared" si="75"/>
        <v/>
      </c>
      <c r="B476" s="131" t="str">
        <f t="shared" si="76"/>
        <v/>
      </c>
      <c r="C476" s="132" t="str">
        <f t="shared" si="77"/>
        <v/>
      </c>
      <c r="D476" s="133" t="str">
        <f t="shared" si="78"/>
        <v/>
      </c>
      <c r="E476" s="133" t="str">
        <f t="shared" si="79"/>
        <v/>
      </c>
      <c r="F476" s="133" t="str">
        <f t="shared" si="73"/>
        <v/>
      </c>
      <c r="G476" s="132" t="str">
        <f t="shared" si="74"/>
        <v/>
      </c>
    </row>
    <row r="477" spans="1:7" x14ac:dyDescent="0.25">
      <c r="A477" s="130" t="str">
        <f t="shared" si="75"/>
        <v/>
      </c>
      <c r="B477" s="131" t="str">
        <f t="shared" si="76"/>
        <v/>
      </c>
      <c r="C477" s="132" t="str">
        <f t="shared" si="77"/>
        <v/>
      </c>
      <c r="D477" s="133" t="str">
        <f t="shared" si="78"/>
        <v/>
      </c>
      <c r="E477" s="133" t="str">
        <f t="shared" si="79"/>
        <v/>
      </c>
      <c r="F477" s="133" t="str">
        <f t="shared" si="73"/>
        <v/>
      </c>
      <c r="G477" s="132" t="str">
        <f t="shared" si="74"/>
        <v/>
      </c>
    </row>
    <row r="478" spans="1:7" x14ac:dyDescent="0.25">
      <c r="A478" s="130" t="str">
        <f t="shared" si="75"/>
        <v/>
      </c>
      <c r="B478" s="131" t="str">
        <f t="shared" si="76"/>
        <v/>
      </c>
      <c r="C478" s="132" t="str">
        <f t="shared" si="77"/>
        <v/>
      </c>
      <c r="D478" s="133" t="str">
        <f t="shared" si="78"/>
        <v/>
      </c>
      <c r="E478" s="133" t="str">
        <f t="shared" si="79"/>
        <v/>
      </c>
      <c r="F478" s="133" t="str">
        <f t="shared" si="73"/>
        <v/>
      </c>
      <c r="G478" s="132" t="str">
        <f t="shared" si="74"/>
        <v/>
      </c>
    </row>
    <row r="479" spans="1:7" x14ac:dyDescent="0.25">
      <c r="A479" s="130" t="str">
        <f t="shared" si="75"/>
        <v/>
      </c>
      <c r="B479" s="131" t="str">
        <f t="shared" si="76"/>
        <v/>
      </c>
      <c r="C479" s="132" t="str">
        <f t="shared" si="77"/>
        <v/>
      </c>
      <c r="D479" s="133" t="str">
        <f t="shared" si="78"/>
        <v/>
      </c>
      <c r="E479" s="133" t="str">
        <f t="shared" si="79"/>
        <v/>
      </c>
      <c r="F479" s="133" t="str">
        <f t="shared" si="73"/>
        <v/>
      </c>
      <c r="G479" s="132" t="str">
        <f t="shared" si="74"/>
        <v/>
      </c>
    </row>
    <row r="480" spans="1:7" x14ac:dyDescent="0.25">
      <c r="A480" s="130" t="str">
        <f t="shared" si="75"/>
        <v/>
      </c>
      <c r="B480" s="131" t="str">
        <f t="shared" si="76"/>
        <v/>
      </c>
      <c r="C480" s="132" t="str">
        <f t="shared" si="77"/>
        <v/>
      </c>
      <c r="D480" s="133" t="str">
        <f t="shared" si="78"/>
        <v/>
      </c>
      <c r="E480" s="133" t="str">
        <f t="shared" si="79"/>
        <v/>
      </c>
      <c r="F480" s="133" t="str">
        <f t="shared" si="73"/>
        <v/>
      </c>
      <c r="G480" s="132" t="str">
        <f t="shared" si="74"/>
        <v/>
      </c>
    </row>
    <row r="481" spans="1:7" x14ac:dyDescent="0.25">
      <c r="A481" s="130" t="str">
        <f t="shared" si="75"/>
        <v/>
      </c>
      <c r="B481" s="131" t="str">
        <f t="shared" si="76"/>
        <v/>
      </c>
      <c r="C481" s="132" t="str">
        <f t="shared" si="77"/>
        <v/>
      </c>
      <c r="D481" s="133" t="str">
        <f t="shared" si="78"/>
        <v/>
      </c>
      <c r="E481" s="133" t="str">
        <f t="shared" si="79"/>
        <v/>
      </c>
      <c r="F481" s="133" t="str">
        <f t="shared" si="73"/>
        <v/>
      </c>
      <c r="G481" s="132" t="str">
        <f t="shared" si="74"/>
        <v/>
      </c>
    </row>
    <row r="482" spans="1:7" x14ac:dyDescent="0.25">
      <c r="A482" s="130" t="str">
        <f t="shared" si="75"/>
        <v/>
      </c>
      <c r="B482" s="131" t="str">
        <f t="shared" si="76"/>
        <v/>
      </c>
      <c r="C482" s="132" t="str">
        <f t="shared" si="77"/>
        <v/>
      </c>
      <c r="D482" s="133" t="str">
        <f t="shared" si="78"/>
        <v/>
      </c>
      <c r="E482" s="133" t="str">
        <f t="shared" si="79"/>
        <v/>
      </c>
      <c r="F482" s="133" t="str">
        <f t="shared" si="73"/>
        <v/>
      </c>
      <c r="G482" s="132" t="str">
        <f t="shared" si="74"/>
        <v/>
      </c>
    </row>
    <row r="483" spans="1:7" x14ac:dyDescent="0.25">
      <c r="A483" s="130" t="str">
        <f t="shared" si="75"/>
        <v/>
      </c>
      <c r="B483" s="131" t="str">
        <f t="shared" si="76"/>
        <v/>
      </c>
      <c r="C483" s="132" t="str">
        <f t="shared" si="77"/>
        <v/>
      </c>
      <c r="D483" s="133" t="str">
        <f t="shared" si="78"/>
        <v/>
      </c>
      <c r="E483" s="133" t="str">
        <f t="shared" si="79"/>
        <v/>
      </c>
      <c r="F483" s="133" t="str">
        <f t="shared" si="73"/>
        <v/>
      </c>
      <c r="G483" s="132" t="str">
        <f t="shared" si="74"/>
        <v/>
      </c>
    </row>
    <row r="484" spans="1:7" x14ac:dyDescent="0.25">
      <c r="A484" s="130" t="str">
        <f t="shared" si="75"/>
        <v/>
      </c>
      <c r="B484" s="131" t="str">
        <f t="shared" si="76"/>
        <v/>
      </c>
      <c r="C484" s="132" t="str">
        <f t="shared" si="77"/>
        <v/>
      </c>
      <c r="D484" s="133" t="str">
        <f t="shared" si="78"/>
        <v/>
      </c>
      <c r="E484" s="133" t="str">
        <f t="shared" si="79"/>
        <v/>
      </c>
      <c r="F484" s="133" t="str">
        <f t="shared" si="73"/>
        <v/>
      </c>
      <c r="G484" s="132" t="str">
        <f t="shared" si="74"/>
        <v/>
      </c>
    </row>
    <row r="485" spans="1:7" x14ac:dyDescent="0.25">
      <c r="A485" s="130" t="str">
        <f t="shared" si="75"/>
        <v/>
      </c>
      <c r="B485" s="131" t="str">
        <f t="shared" si="76"/>
        <v/>
      </c>
      <c r="C485" s="132" t="str">
        <f t="shared" si="77"/>
        <v/>
      </c>
      <c r="D485" s="133" t="str">
        <f t="shared" si="78"/>
        <v/>
      </c>
      <c r="E485" s="133" t="str">
        <f t="shared" si="79"/>
        <v/>
      </c>
      <c r="F485" s="133" t="str">
        <f t="shared" si="73"/>
        <v/>
      </c>
      <c r="G485" s="132" t="str">
        <f t="shared" si="74"/>
        <v/>
      </c>
    </row>
    <row r="486" spans="1:7" x14ac:dyDescent="0.25">
      <c r="A486" s="130" t="str">
        <f t="shared" si="75"/>
        <v/>
      </c>
      <c r="B486" s="131" t="str">
        <f t="shared" si="76"/>
        <v/>
      </c>
      <c r="C486" s="132" t="str">
        <f t="shared" si="77"/>
        <v/>
      </c>
      <c r="D486" s="133" t="str">
        <f t="shared" si="78"/>
        <v/>
      </c>
      <c r="E486" s="133" t="str">
        <f t="shared" si="79"/>
        <v/>
      </c>
      <c r="F486" s="133" t="str">
        <f t="shared" si="73"/>
        <v/>
      </c>
      <c r="G486" s="132" t="str">
        <f t="shared" si="74"/>
        <v/>
      </c>
    </row>
    <row r="487" spans="1:7" x14ac:dyDescent="0.25">
      <c r="A487" s="130" t="str">
        <f t="shared" si="75"/>
        <v/>
      </c>
      <c r="B487" s="131" t="str">
        <f t="shared" si="76"/>
        <v/>
      </c>
      <c r="C487" s="132" t="str">
        <f t="shared" si="77"/>
        <v/>
      </c>
      <c r="D487" s="133" t="str">
        <f t="shared" si="78"/>
        <v/>
      </c>
      <c r="E487" s="133" t="str">
        <f t="shared" si="79"/>
        <v/>
      </c>
      <c r="F487" s="133" t="str">
        <f t="shared" si="73"/>
        <v/>
      </c>
      <c r="G487" s="132" t="str">
        <f t="shared" si="74"/>
        <v/>
      </c>
    </row>
    <row r="488" spans="1:7" x14ac:dyDescent="0.25">
      <c r="A488" s="130" t="str">
        <f t="shared" si="75"/>
        <v/>
      </c>
      <c r="B488" s="131" t="str">
        <f t="shared" si="76"/>
        <v/>
      </c>
      <c r="C488" s="132" t="str">
        <f t="shared" si="77"/>
        <v/>
      </c>
      <c r="D488" s="133" t="str">
        <f t="shared" si="78"/>
        <v/>
      </c>
      <c r="E488" s="133" t="str">
        <f t="shared" si="79"/>
        <v/>
      </c>
      <c r="F488" s="133" t="str">
        <f t="shared" si="73"/>
        <v/>
      </c>
      <c r="G488" s="132" t="str">
        <f t="shared" si="74"/>
        <v/>
      </c>
    </row>
    <row r="489" spans="1:7" x14ac:dyDescent="0.25">
      <c r="A489" s="130" t="str">
        <f t="shared" si="75"/>
        <v/>
      </c>
      <c r="B489" s="131" t="str">
        <f t="shared" si="76"/>
        <v/>
      </c>
      <c r="C489" s="132" t="str">
        <f t="shared" si="77"/>
        <v/>
      </c>
      <c r="D489" s="133" t="str">
        <f t="shared" si="78"/>
        <v/>
      </c>
      <c r="E489" s="133" t="str">
        <f t="shared" si="79"/>
        <v/>
      </c>
      <c r="F489" s="133" t="str">
        <f t="shared" si="73"/>
        <v/>
      </c>
      <c r="G489" s="132" t="str">
        <f t="shared" si="74"/>
        <v/>
      </c>
    </row>
    <row r="490" spans="1:7" x14ac:dyDescent="0.25">
      <c r="A490" s="130" t="str">
        <f t="shared" si="75"/>
        <v/>
      </c>
      <c r="B490" s="131" t="str">
        <f t="shared" si="76"/>
        <v/>
      </c>
      <c r="C490" s="132" t="str">
        <f t="shared" si="77"/>
        <v/>
      </c>
      <c r="D490" s="133" t="str">
        <f t="shared" si="78"/>
        <v/>
      </c>
      <c r="E490" s="133" t="str">
        <f t="shared" si="79"/>
        <v/>
      </c>
      <c r="F490" s="133" t="str">
        <f t="shared" si="73"/>
        <v/>
      </c>
      <c r="G490" s="132" t="str">
        <f t="shared" si="74"/>
        <v/>
      </c>
    </row>
    <row r="491" spans="1:7" x14ac:dyDescent="0.25">
      <c r="A491" s="130" t="str">
        <f t="shared" si="75"/>
        <v/>
      </c>
      <c r="B491" s="131" t="str">
        <f t="shared" si="76"/>
        <v/>
      </c>
      <c r="C491" s="132" t="str">
        <f t="shared" si="77"/>
        <v/>
      </c>
      <c r="D491" s="133" t="str">
        <f t="shared" si="78"/>
        <v/>
      </c>
      <c r="E491" s="133" t="str">
        <f t="shared" si="79"/>
        <v/>
      </c>
      <c r="F491" s="133" t="str">
        <f t="shared" si="73"/>
        <v/>
      </c>
      <c r="G491" s="132" t="str">
        <f t="shared" si="74"/>
        <v/>
      </c>
    </row>
    <row r="492" spans="1:7" x14ac:dyDescent="0.25">
      <c r="A492" s="130" t="str">
        <f t="shared" si="75"/>
        <v/>
      </c>
      <c r="B492" s="131" t="str">
        <f t="shared" si="76"/>
        <v/>
      </c>
      <c r="C492" s="132" t="str">
        <f t="shared" si="77"/>
        <v/>
      </c>
      <c r="D492" s="133" t="str">
        <f t="shared" si="78"/>
        <v/>
      </c>
      <c r="E492" s="133" t="str">
        <f t="shared" si="79"/>
        <v/>
      </c>
      <c r="F492" s="133" t="str">
        <f t="shared" si="73"/>
        <v/>
      </c>
      <c r="G492" s="132" t="str">
        <f t="shared" si="74"/>
        <v/>
      </c>
    </row>
    <row r="493" spans="1:7" x14ac:dyDescent="0.25">
      <c r="A493" s="130" t="str">
        <f t="shared" si="75"/>
        <v/>
      </c>
      <c r="B493" s="131" t="str">
        <f t="shared" si="76"/>
        <v/>
      </c>
      <c r="C493" s="132" t="str">
        <f t="shared" si="77"/>
        <v/>
      </c>
      <c r="D493" s="133" t="str">
        <f t="shared" si="78"/>
        <v/>
      </c>
      <c r="E493" s="133" t="str">
        <f t="shared" si="79"/>
        <v/>
      </c>
      <c r="F493" s="133" t="str">
        <f t="shared" si="73"/>
        <v/>
      </c>
      <c r="G493" s="132" t="str">
        <f t="shared" si="74"/>
        <v/>
      </c>
    </row>
    <row r="494" spans="1:7" x14ac:dyDescent="0.25">
      <c r="A494" s="130" t="str">
        <f t="shared" si="75"/>
        <v/>
      </c>
      <c r="B494" s="131" t="str">
        <f t="shared" si="76"/>
        <v/>
      </c>
      <c r="C494" s="132" t="str">
        <f t="shared" si="77"/>
        <v/>
      </c>
      <c r="D494" s="133" t="str">
        <f t="shared" si="78"/>
        <v/>
      </c>
      <c r="E494" s="133" t="str">
        <f t="shared" si="79"/>
        <v/>
      </c>
      <c r="F494" s="133" t="str">
        <f t="shared" si="73"/>
        <v/>
      </c>
      <c r="G494" s="132" t="str">
        <f t="shared" si="74"/>
        <v/>
      </c>
    </row>
    <row r="495" spans="1:7" x14ac:dyDescent="0.25">
      <c r="A495" s="130" t="str">
        <f t="shared" si="75"/>
        <v/>
      </c>
      <c r="B495" s="131" t="str">
        <f t="shared" si="76"/>
        <v/>
      </c>
      <c r="C495" s="132" t="str">
        <f t="shared" si="77"/>
        <v/>
      </c>
      <c r="D495" s="133" t="str">
        <f t="shared" si="78"/>
        <v/>
      </c>
      <c r="E495" s="133" t="str">
        <f t="shared" si="79"/>
        <v/>
      </c>
      <c r="F495" s="133" t="str">
        <f t="shared" si="73"/>
        <v/>
      </c>
      <c r="G495" s="132" t="str">
        <f t="shared" si="74"/>
        <v/>
      </c>
    </row>
    <row r="496" spans="1:7" x14ac:dyDescent="0.25">
      <c r="A496" s="130" t="str">
        <f t="shared" si="75"/>
        <v/>
      </c>
      <c r="B496" s="131" t="str">
        <f t="shared" si="76"/>
        <v/>
      </c>
      <c r="C496" s="132" t="str">
        <f t="shared" si="77"/>
        <v/>
      </c>
      <c r="D496" s="133" t="str">
        <f t="shared" si="78"/>
        <v/>
      </c>
      <c r="E496" s="133" t="str">
        <f t="shared" si="79"/>
        <v/>
      </c>
      <c r="F496" s="133" t="str">
        <f t="shared" si="73"/>
        <v/>
      </c>
      <c r="G496" s="132" t="str">
        <f t="shared" si="74"/>
        <v/>
      </c>
    </row>
    <row r="497" spans="1:7" x14ac:dyDescent="0.25">
      <c r="A497" s="130" t="str">
        <f t="shared" si="75"/>
        <v/>
      </c>
      <c r="B497" s="131" t="str">
        <f t="shared" si="76"/>
        <v/>
      </c>
      <c r="C497" s="132" t="str">
        <f t="shared" si="77"/>
        <v/>
      </c>
      <c r="D497" s="133" t="str">
        <f t="shared" si="78"/>
        <v/>
      </c>
      <c r="E497" s="133" t="str">
        <f t="shared" si="79"/>
        <v/>
      </c>
      <c r="F497" s="133" t="str">
        <f t="shared" si="73"/>
        <v/>
      </c>
      <c r="G497" s="132" t="str">
        <f t="shared" si="74"/>
        <v/>
      </c>
    </row>
    <row r="498" spans="1:7" x14ac:dyDescent="0.25">
      <c r="A498" s="130" t="str">
        <f t="shared" si="75"/>
        <v/>
      </c>
      <c r="B498" s="131" t="str">
        <f t="shared" si="76"/>
        <v/>
      </c>
      <c r="C498" s="132" t="str">
        <f t="shared" si="77"/>
        <v/>
      </c>
      <c r="D498" s="133" t="str">
        <f t="shared" si="78"/>
        <v/>
      </c>
      <c r="E498" s="133" t="str">
        <f t="shared" si="79"/>
        <v/>
      </c>
      <c r="F498" s="133" t="str">
        <f t="shared" si="73"/>
        <v/>
      </c>
      <c r="G498" s="132" t="str">
        <f t="shared" si="74"/>
        <v/>
      </c>
    </row>
    <row r="499" spans="1:7" x14ac:dyDescent="0.25">
      <c r="A499" s="130" t="str">
        <f t="shared" si="75"/>
        <v/>
      </c>
      <c r="B499" s="131" t="str">
        <f t="shared" si="76"/>
        <v/>
      </c>
      <c r="C499" s="132" t="str">
        <f t="shared" si="77"/>
        <v/>
      </c>
      <c r="D499" s="133" t="str">
        <f t="shared" si="78"/>
        <v/>
      </c>
      <c r="E499" s="133" t="str">
        <f t="shared" si="79"/>
        <v/>
      </c>
      <c r="F499" s="133" t="str">
        <f t="shared" si="73"/>
        <v/>
      </c>
      <c r="G499" s="132" t="str">
        <f t="shared" si="74"/>
        <v/>
      </c>
    </row>
    <row r="500" spans="1:7" x14ac:dyDescent="0.25">
      <c r="A500" s="130" t="str">
        <f t="shared" si="75"/>
        <v/>
      </c>
      <c r="B500" s="131" t="str">
        <f t="shared" si="76"/>
        <v/>
      </c>
      <c r="C500" s="132" t="str">
        <f t="shared" si="77"/>
        <v/>
      </c>
      <c r="D500" s="133" t="str">
        <f t="shared" si="78"/>
        <v/>
      </c>
      <c r="E500" s="133" t="str">
        <f t="shared" si="79"/>
        <v/>
      </c>
      <c r="F500" s="133" t="str">
        <f t="shared" si="73"/>
        <v/>
      </c>
      <c r="G500" s="132" t="str">
        <f t="shared" si="74"/>
        <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E9A3E-7C63-43D0-8D86-86F8DF49F21F}">
  <sheetPr codeName="Sheet45"/>
  <dimension ref="A1:R500"/>
  <sheetViews>
    <sheetView workbookViewId="0">
      <selection activeCell="B4" sqref="B4"/>
    </sheetView>
  </sheetViews>
  <sheetFormatPr defaultColWidth="9.140625" defaultRowHeight="15" x14ac:dyDescent="0.25"/>
  <cols>
    <col min="1" max="1" width="9.140625" style="88"/>
    <col min="2" max="2" width="7.85546875" style="88" customWidth="1"/>
    <col min="3" max="3" width="14.7109375" style="88" customWidth="1"/>
    <col min="4" max="4" width="16.140625" style="88" customWidth="1"/>
    <col min="5" max="5" width="12.7109375" style="88" customWidth="1"/>
    <col min="6" max="6" width="14.7109375" style="88" customWidth="1"/>
    <col min="7" max="7" width="14.7109375" style="150" customWidth="1"/>
    <col min="8" max="11" width="9.140625" style="88"/>
    <col min="12" max="12" width="9.140625" style="169"/>
    <col min="13" max="13" width="11.28515625" style="169" customWidth="1"/>
    <col min="14" max="14" width="18.85546875" style="169" customWidth="1"/>
    <col min="15" max="15" width="14.28515625" style="169" customWidth="1"/>
    <col min="16" max="17" width="14.7109375" style="169" customWidth="1"/>
    <col min="18" max="18" width="14.7109375" style="219" customWidth="1"/>
    <col min="19" max="16384" width="9.140625" style="88"/>
  </cols>
  <sheetData>
    <row r="1" spans="1:18" x14ac:dyDescent="0.25">
      <c r="A1"/>
      <c r="B1" s="86"/>
      <c r="C1" s="86"/>
      <c r="D1" s="86"/>
      <c r="E1" s="86"/>
      <c r="F1" s="86"/>
      <c r="G1" s="136"/>
      <c r="L1" s="139"/>
      <c r="M1" s="139"/>
      <c r="N1" s="139"/>
      <c r="O1" s="139"/>
      <c r="P1" s="139"/>
      <c r="Q1" s="139"/>
      <c r="R1" s="209"/>
    </row>
    <row r="2" spans="1:18" x14ac:dyDescent="0.25">
      <c r="A2" s="86"/>
      <c r="B2" s="86"/>
      <c r="C2" s="86"/>
      <c r="D2" s="86"/>
      <c r="E2" s="86"/>
      <c r="F2" s="89"/>
      <c r="G2" s="141"/>
      <c r="L2" s="139"/>
      <c r="M2" s="139"/>
      <c r="N2" s="139"/>
      <c r="O2" s="139"/>
      <c r="P2" s="139"/>
      <c r="Q2" s="144"/>
      <c r="R2" s="210"/>
    </row>
    <row r="3" spans="1:18" x14ac:dyDescent="0.25">
      <c r="A3" s="86"/>
      <c r="B3" s="86"/>
      <c r="C3" s="86"/>
      <c r="D3" s="86"/>
      <c r="E3" s="86"/>
      <c r="F3" s="89"/>
      <c r="G3" s="141"/>
      <c r="L3" s="139"/>
      <c r="M3" s="139"/>
      <c r="N3" s="139"/>
      <c r="O3" s="139"/>
      <c r="P3" s="139"/>
      <c r="Q3" s="144"/>
      <c r="R3" s="210"/>
    </row>
    <row r="4" spans="1:18" ht="21" x14ac:dyDescent="0.35">
      <c r="A4" s="86"/>
      <c r="B4" s="146" t="s">
        <v>50</v>
      </c>
      <c r="C4" s="86"/>
      <c r="D4" s="86"/>
      <c r="E4" s="147"/>
      <c r="F4" s="148" t="s">
        <v>5</v>
      </c>
      <c r="G4" s="149"/>
      <c r="K4" s="150"/>
      <c r="L4" s="139"/>
      <c r="M4" s="154" t="s">
        <v>72</v>
      </c>
      <c r="N4" s="139"/>
      <c r="O4" s="139"/>
      <c r="P4" s="144"/>
      <c r="Q4" s="155"/>
      <c r="R4" s="211"/>
    </row>
    <row r="5" spans="1:18" x14ac:dyDescent="0.25">
      <c r="A5" s="86"/>
      <c r="B5" s="86"/>
      <c r="C5" s="86"/>
      <c r="D5" s="86"/>
      <c r="E5" s="86"/>
      <c r="F5" s="132"/>
      <c r="G5" s="156"/>
      <c r="K5" s="157"/>
      <c r="L5" s="139"/>
      <c r="M5" s="139"/>
      <c r="N5" s="139"/>
      <c r="O5" s="139"/>
      <c r="P5" s="139"/>
      <c r="Q5" s="155"/>
      <c r="R5" s="211"/>
    </row>
    <row r="6" spans="1:18" x14ac:dyDescent="0.25">
      <c r="A6" s="86"/>
      <c r="B6" s="158" t="s">
        <v>53</v>
      </c>
      <c r="C6" s="159"/>
      <c r="D6" s="160"/>
      <c r="E6" s="107">
        <v>45505</v>
      </c>
      <c r="F6" s="161"/>
      <c r="G6" s="156"/>
      <c r="K6" s="162"/>
      <c r="L6" s="139"/>
      <c r="M6" s="212" t="s">
        <v>53</v>
      </c>
      <c r="N6" s="213"/>
      <c r="O6" s="214"/>
      <c r="P6" s="215">
        <f>E6</f>
        <v>45505</v>
      </c>
      <c r="Q6" s="216"/>
      <c r="R6" s="211"/>
    </row>
    <row r="7" spans="1:18" x14ac:dyDescent="0.25">
      <c r="A7" s="86"/>
      <c r="B7" s="171" t="s">
        <v>55</v>
      </c>
      <c r="C7" s="131"/>
      <c r="E7" s="111">
        <v>120</v>
      </c>
      <c r="F7" s="173" t="s">
        <v>56</v>
      </c>
      <c r="G7" s="156"/>
      <c r="K7" s="135"/>
      <c r="L7" s="139"/>
      <c r="M7" s="217" t="s">
        <v>55</v>
      </c>
      <c r="N7" s="144"/>
      <c r="P7" s="168">
        <f>E7</f>
        <v>120</v>
      </c>
      <c r="Q7" s="218" t="s">
        <v>56</v>
      </c>
    </row>
    <row r="8" spans="1:18" x14ac:dyDescent="0.25">
      <c r="A8" s="86"/>
      <c r="B8" s="171" t="s">
        <v>63</v>
      </c>
      <c r="C8" s="131"/>
      <c r="D8" s="179">
        <f>E6-1</f>
        <v>45504</v>
      </c>
      <c r="E8" s="115">
        <v>412222.78604055085</v>
      </c>
      <c r="F8" s="173" t="s">
        <v>59</v>
      </c>
      <c r="G8" s="156"/>
      <c r="K8" s="135"/>
      <c r="L8" s="139"/>
      <c r="M8" s="217" t="s">
        <v>75</v>
      </c>
      <c r="N8" s="144"/>
      <c r="O8" s="182">
        <f>P6-1</f>
        <v>45504</v>
      </c>
      <c r="P8" s="220">
        <v>329078.13599999994</v>
      </c>
      <c r="Q8" s="218" t="s">
        <v>59</v>
      </c>
    </row>
    <row r="9" spans="1:18" x14ac:dyDescent="0.25">
      <c r="A9" s="86"/>
      <c r="B9" s="171" t="s">
        <v>64</v>
      </c>
      <c r="C9" s="131"/>
      <c r="D9" s="179">
        <f>EOMONTH(D8,E7)</f>
        <v>49156</v>
      </c>
      <c r="E9" s="115">
        <v>0</v>
      </c>
      <c r="F9" s="173" t="s">
        <v>59</v>
      </c>
      <c r="G9" s="156"/>
      <c r="K9" s="135"/>
      <c r="L9" s="139"/>
      <c r="M9" s="217" t="s">
        <v>74</v>
      </c>
      <c r="N9" s="144"/>
      <c r="O9" s="182">
        <f>EOMONTH(O8,P7)</f>
        <v>49156</v>
      </c>
      <c r="P9" s="220">
        <v>0</v>
      </c>
      <c r="Q9" s="218" t="s">
        <v>59</v>
      </c>
      <c r="R9" s="221"/>
    </row>
    <row r="10" spans="1:18" x14ac:dyDescent="0.25">
      <c r="A10" s="86"/>
      <c r="B10" s="123" t="s">
        <v>76</v>
      </c>
      <c r="C10" s="124"/>
      <c r="D10" s="125"/>
      <c r="E10" s="126">
        <v>5.8000000000000003E-2</v>
      </c>
      <c r="F10" s="127"/>
      <c r="G10" s="187"/>
      <c r="K10" s="135"/>
      <c r="L10" s="139"/>
      <c r="M10" s="222" t="s">
        <v>76</v>
      </c>
      <c r="N10" s="223"/>
      <c r="O10" s="224"/>
      <c r="P10" s="225">
        <v>5.8000000000000003E-2</v>
      </c>
      <c r="Q10" s="226"/>
      <c r="R10" s="211"/>
    </row>
    <row r="11" spans="1:18" x14ac:dyDescent="0.25">
      <c r="A11" s="86"/>
      <c r="B11" s="194"/>
      <c r="C11" s="131"/>
      <c r="E11" s="195"/>
      <c r="F11" s="194"/>
      <c r="G11" s="187"/>
      <c r="K11" s="135"/>
      <c r="L11" s="139"/>
      <c r="M11" s="168"/>
      <c r="N11" s="144"/>
      <c r="P11" s="198"/>
      <c r="Q11" s="168"/>
      <c r="R11" s="211"/>
    </row>
    <row r="12" spans="1:18" x14ac:dyDescent="0.25">
      <c r="E12" s="195"/>
      <c r="K12" s="135"/>
    </row>
    <row r="13" spans="1:18" ht="15.75" thickBot="1" x14ac:dyDescent="0.3">
      <c r="A13" s="199" t="s">
        <v>65</v>
      </c>
      <c r="B13" s="199" t="s">
        <v>66</v>
      </c>
      <c r="C13" s="199" t="s">
        <v>67</v>
      </c>
      <c r="D13" s="199" t="s">
        <v>68</v>
      </c>
      <c r="E13" s="199" t="s">
        <v>69</v>
      </c>
      <c r="F13" s="199" t="s">
        <v>70</v>
      </c>
      <c r="G13" s="200" t="s">
        <v>71</v>
      </c>
      <c r="K13" s="135"/>
      <c r="L13" s="227" t="s">
        <v>65</v>
      </c>
      <c r="M13" s="227" t="s">
        <v>66</v>
      </c>
      <c r="N13" s="227" t="s">
        <v>67</v>
      </c>
      <c r="O13" s="227" t="s">
        <v>68</v>
      </c>
      <c r="P13" s="227" t="s">
        <v>69</v>
      </c>
      <c r="Q13" s="227" t="s">
        <v>70</v>
      </c>
      <c r="R13" s="228" t="s">
        <v>71</v>
      </c>
    </row>
    <row r="14" spans="1:18" x14ac:dyDescent="0.25">
      <c r="A14" s="130">
        <f>E6</f>
        <v>45505</v>
      </c>
      <c r="B14" s="131">
        <v>1</v>
      </c>
      <c r="C14" s="132">
        <f>E8</f>
        <v>412222.78604055085</v>
      </c>
      <c r="D14" s="133">
        <f>ROUND(C14*$E$10/12,2)</f>
        <v>1992.41</v>
      </c>
      <c r="E14" s="133">
        <f t="shared" ref="E14:E77" si="0">PPMT($E$10/12,B14,$E$7,-$E$8,$E$9,0)</f>
        <v>2542.8159092720616</v>
      </c>
      <c r="F14" s="133">
        <f>ROUND(PMT($E$10/12,E7,-E8,E9),2)</f>
        <v>4535.2299999999996</v>
      </c>
      <c r="G14" s="132">
        <f>C14-E14</f>
        <v>409679.97013127879</v>
      </c>
      <c r="K14" s="135"/>
      <c r="L14" s="206">
        <f>IF(M14="","",P6)</f>
        <v>45505</v>
      </c>
      <c r="M14" s="144">
        <f>IF(P6&gt;0,1,"")</f>
        <v>1</v>
      </c>
      <c r="N14" s="155">
        <f>IF(M14="","",P8)</f>
        <v>329078.13599999994</v>
      </c>
      <c r="O14" s="208">
        <f>IF(M14="","",IPMT($P$10/12,M14,$P$7,-$P$8,$P$9,0))</f>
        <v>1590.5443239999997</v>
      </c>
      <c r="P14" s="208">
        <f>IF(M14="","",PPMT($P$10/12,M14,$P$7,-$P$8,$P$9,0))</f>
        <v>2029.9341714023531</v>
      </c>
      <c r="Q14" s="208">
        <f>IF(M14="","",SUM(O14:P14))</f>
        <v>3620.4784954023526</v>
      </c>
      <c r="R14" s="155">
        <f>IF(M14="","",SUM(N14)-SUM(P14))</f>
        <v>327048.20182859758</v>
      </c>
    </row>
    <row r="15" spans="1:18" x14ac:dyDescent="0.25">
      <c r="A15" s="130">
        <f>EDATE(A14,1)</f>
        <v>45536</v>
      </c>
      <c r="B15" s="131">
        <v>2</v>
      </c>
      <c r="C15" s="132">
        <f>G14</f>
        <v>409679.97013127879</v>
      </c>
      <c r="D15" s="133">
        <f t="shared" ref="D15:D78" si="1">ROUND(C15*$E$10/12,2)</f>
        <v>1980.12</v>
      </c>
      <c r="E15" s="133">
        <f t="shared" si="0"/>
        <v>2555.1061861668773</v>
      </c>
      <c r="F15" s="133">
        <f>F14</f>
        <v>4535.2299999999996</v>
      </c>
      <c r="G15" s="132">
        <f t="shared" ref="G15:G78" si="2">C15-E15</f>
        <v>407124.86394511192</v>
      </c>
      <c r="K15" s="135"/>
      <c r="L15" s="206">
        <f>IF(M15="","",EDATE(L14,1))</f>
        <v>45536</v>
      </c>
      <c r="M15" s="144">
        <f>IF(M14="","",IF(SUM(M14)+1&lt;=$E$7,SUM(M14)+1,""))</f>
        <v>2</v>
      </c>
      <c r="N15" s="155">
        <f>IF(M15="","",R14)</f>
        <v>327048.20182859758</v>
      </c>
      <c r="O15" s="208">
        <f>IF(M15="","",IPMT($P$10/12,M15,$P$7,-$P$8,$P$9,0))</f>
        <v>1580.7329755048884</v>
      </c>
      <c r="P15" s="208">
        <f>IF(M15="","",PPMT($P$10/12,M15,$P$7,-$P$8,$P$9,0))</f>
        <v>2039.7455198974646</v>
      </c>
      <c r="Q15" s="208">
        <f t="shared" ref="Q15:Q78" si="3">IF(M15="","",SUM(O15:P15))</f>
        <v>3620.478495402353</v>
      </c>
      <c r="R15" s="155">
        <f t="shared" ref="R15:R78" si="4">IF(M15="","",SUM(N15)-SUM(P15))</f>
        <v>325008.45630870009</v>
      </c>
    </row>
    <row r="16" spans="1:18" x14ac:dyDescent="0.25">
      <c r="A16" s="130">
        <f>EDATE(A15,1)</f>
        <v>45566</v>
      </c>
      <c r="B16" s="131">
        <v>3</v>
      </c>
      <c r="C16" s="132">
        <f>G15</f>
        <v>407124.86394511192</v>
      </c>
      <c r="D16" s="133">
        <f t="shared" si="1"/>
        <v>1967.77</v>
      </c>
      <c r="E16" s="133">
        <f t="shared" si="0"/>
        <v>2567.455866066683</v>
      </c>
      <c r="F16" s="133">
        <f t="shared" ref="F16:F79" si="5">F15</f>
        <v>4535.2299999999996</v>
      </c>
      <c r="G16" s="132">
        <f t="shared" si="2"/>
        <v>404557.40807904524</v>
      </c>
      <c r="K16" s="135"/>
      <c r="L16" s="206">
        <f t="shared" ref="L16:L79" si="6">IF(M16="","",EDATE(L15,1))</f>
        <v>45566</v>
      </c>
      <c r="M16" s="144">
        <f t="shared" ref="M16:M79" si="7">IF(M15="","",IF(SUM(M15)+1&lt;=$E$7,SUM(M15)+1,""))</f>
        <v>3</v>
      </c>
      <c r="N16" s="155">
        <f t="shared" ref="N16:N79" si="8">IF(M16="","",R15)</f>
        <v>325008.45630870009</v>
      </c>
      <c r="O16" s="208">
        <f t="shared" ref="O16:O79" si="9">IF(M16="","",IPMT($P$10/12,M16,$P$7,-$P$8,$P$9,0))</f>
        <v>1570.8742054920508</v>
      </c>
      <c r="P16" s="208">
        <f t="shared" ref="P16:P79" si="10">IF(M16="","",PPMT($P$10/12,M16,$P$7,-$P$8,$P$9,0))</f>
        <v>2049.6042899103022</v>
      </c>
      <c r="Q16" s="208">
        <f t="shared" si="3"/>
        <v>3620.478495402353</v>
      </c>
      <c r="R16" s="155">
        <f t="shared" si="4"/>
        <v>322958.8520187898</v>
      </c>
    </row>
    <row r="17" spans="1:18" x14ac:dyDescent="0.25">
      <c r="A17" s="130">
        <f t="shared" ref="A17:A80" si="11">EDATE(A16,1)</f>
        <v>45597</v>
      </c>
      <c r="B17" s="131">
        <v>4</v>
      </c>
      <c r="C17" s="132">
        <f t="shared" ref="C17:C80" si="12">G16</f>
        <v>404557.40807904524</v>
      </c>
      <c r="D17" s="133">
        <f t="shared" si="1"/>
        <v>1955.36</v>
      </c>
      <c r="E17" s="133">
        <f t="shared" si="0"/>
        <v>2579.865236086006</v>
      </c>
      <c r="F17" s="133">
        <f t="shared" si="5"/>
        <v>4535.2299999999996</v>
      </c>
      <c r="G17" s="132">
        <f t="shared" si="2"/>
        <v>401977.54284295923</v>
      </c>
      <c r="K17" s="135"/>
      <c r="L17" s="206">
        <f t="shared" si="6"/>
        <v>45597</v>
      </c>
      <c r="M17" s="144">
        <f t="shared" si="7"/>
        <v>4</v>
      </c>
      <c r="N17" s="155">
        <f t="shared" si="8"/>
        <v>322958.8520187898</v>
      </c>
      <c r="O17" s="208">
        <f t="shared" si="9"/>
        <v>1560.9677847574844</v>
      </c>
      <c r="P17" s="208">
        <f t="shared" si="10"/>
        <v>2059.5107106448686</v>
      </c>
      <c r="Q17" s="208">
        <f t="shared" si="3"/>
        <v>3620.478495402353</v>
      </c>
      <c r="R17" s="155">
        <f t="shared" si="4"/>
        <v>320899.34130814491</v>
      </c>
    </row>
    <row r="18" spans="1:18" x14ac:dyDescent="0.25">
      <c r="A18" s="130">
        <f t="shared" si="11"/>
        <v>45627</v>
      </c>
      <c r="B18" s="131">
        <v>5</v>
      </c>
      <c r="C18" s="132">
        <f t="shared" si="12"/>
        <v>401977.54284295923</v>
      </c>
      <c r="D18" s="133">
        <f t="shared" si="1"/>
        <v>1942.89</v>
      </c>
      <c r="E18" s="133">
        <f t="shared" si="0"/>
        <v>2592.3345847270884</v>
      </c>
      <c r="F18" s="133">
        <f t="shared" si="5"/>
        <v>4535.2299999999996</v>
      </c>
      <c r="G18" s="132">
        <f t="shared" si="2"/>
        <v>399385.20825823216</v>
      </c>
      <c r="K18" s="135"/>
      <c r="L18" s="206">
        <f t="shared" si="6"/>
        <v>45627</v>
      </c>
      <c r="M18" s="144">
        <f t="shared" si="7"/>
        <v>5</v>
      </c>
      <c r="N18" s="155">
        <f t="shared" si="8"/>
        <v>320899.34130814491</v>
      </c>
      <c r="O18" s="208">
        <f t="shared" si="9"/>
        <v>1551.0134829893677</v>
      </c>
      <c r="P18" s="208">
        <f t="shared" si="10"/>
        <v>2069.4650124129857</v>
      </c>
      <c r="Q18" s="208">
        <f t="shared" si="3"/>
        <v>3620.4784954023535</v>
      </c>
      <c r="R18" s="155">
        <f t="shared" si="4"/>
        <v>318829.87629573193</v>
      </c>
    </row>
    <row r="19" spans="1:18" x14ac:dyDescent="0.25">
      <c r="A19" s="130">
        <f t="shared" si="11"/>
        <v>45658</v>
      </c>
      <c r="B19" s="131">
        <v>6</v>
      </c>
      <c r="C19" s="132">
        <f t="shared" si="12"/>
        <v>399385.20825823216</v>
      </c>
      <c r="D19" s="133">
        <f t="shared" si="1"/>
        <v>1930.36</v>
      </c>
      <c r="E19" s="133">
        <f t="shared" si="0"/>
        <v>2604.8642018866021</v>
      </c>
      <c r="F19" s="133">
        <f t="shared" si="5"/>
        <v>4535.2299999999996</v>
      </c>
      <c r="G19" s="132">
        <f t="shared" si="2"/>
        <v>396780.34405634558</v>
      </c>
      <c r="K19" s="135"/>
      <c r="L19" s="206">
        <f t="shared" si="6"/>
        <v>45658</v>
      </c>
      <c r="M19" s="144">
        <f t="shared" si="7"/>
        <v>6</v>
      </c>
      <c r="N19" s="155">
        <f t="shared" si="8"/>
        <v>318829.87629573193</v>
      </c>
      <c r="O19" s="208">
        <f t="shared" si="9"/>
        <v>1541.0110687627048</v>
      </c>
      <c r="P19" s="208">
        <f t="shared" si="10"/>
        <v>2079.4674266396482</v>
      </c>
      <c r="Q19" s="208">
        <f t="shared" si="3"/>
        <v>3620.478495402353</v>
      </c>
      <c r="R19" s="155">
        <f t="shared" si="4"/>
        <v>316750.40886909229</v>
      </c>
    </row>
    <row r="20" spans="1:18" x14ac:dyDescent="0.25">
      <c r="A20" s="130">
        <f t="shared" si="11"/>
        <v>45689</v>
      </c>
      <c r="B20" s="131">
        <v>7</v>
      </c>
      <c r="C20" s="132">
        <f t="shared" si="12"/>
        <v>396780.34405634558</v>
      </c>
      <c r="D20" s="133">
        <f t="shared" si="1"/>
        <v>1917.77</v>
      </c>
      <c r="E20" s="133">
        <f t="shared" si="0"/>
        <v>2617.4543788623878</v>
      </c>
      <c r="F20" s="133">
        <f t="shared" si="5"/>
        <v>4535.2299999999996</v>
      </c>
      <c r="G20" s="132">
        <f t="shared" si="2"/>
        <v>394162.88967748318</v>
      </c>
      <c r="K20" s="135"/>
      <c r="L20" s="206">
        <f t="shared" si="6"/>
        <v>45689</v>
      </c>
      <c r="M20" s="144">
        <f t="shared" si="7"/>
        <v>7</v>
      </c>
      <c r="N20" s="155">
        <f t="shared" si="8"/>
        <v>316750.40886909229</v>
      </c>
      <c r="O20" s="208">
        <f t="shared" si="9"/>
        <v>1530.9603095339464</v>
      </c>
      <c r="P20" s="208">
        <f t="shared" si="10"/>
        <v>2089.5181858684064</v>
      </c>
      <c r="Q20" s="208">
        <f t="shared" si="3"/>
        <v>3620.4784954023526</v>
      </c>
      <c r="R20" s="155">
        <f t="shared" si="4"/>
        <v>314660.8906832239</v>
      </c>
    </row>
    <row r="21" spans="1:18" x14ac:dyDescent="0.25">
      <c r="A21" s="130">
        <f>EDATE(A20,1)</f>
        <v>45717</v>
      </c>
      <c r="B21" s="131">
        <v>8</v>
      </c>
      <c r="C21" s="132">
        <f t="shared" si="12"/>
        <v>394162.88967748318</v>
      </c>
      <c r="D21" s="133">
        <f t="shared" si="1"/>
        <v>1905.12</v>
      </c>
      <c r="E21" s="133">
        <f t="shared" si="0"/>
        <v>2630.1054083602226</v>
      </c>
      <c r="F21" s="133">
        <f t="shared" si="5"/>
        <v>4535.2299999999996</v>
      </c>
      <c r="G21" s="132">
        <f t="shared" si="2"/>
        <v>391532.78426912293</v>
      </c>
      <c r="K21" s="135"/>
      <c r="L21" s="206">
        <f t="shared" si="6"/>
        <v>45717</v>
      </c>
      <c r="M21" s="144">
        <f t="shared" si="7"/>
        <v>8</v>
      </c>
      <c r="N21" s="155">
        <f t="shared" si="8"/>
        <v>314660.8906832239</v>
      </c>
      <c r="O21" s="208">
        <f t="shared" si="9"/>
        <v>1520.8609716355825</v>
      </c>
      <c r="P21" s="208">
        <f t="shared" si="10"/>
        <v>2099.6175237667708</v>
      </c>
      <c r="Q21" s="208">
        <f t="shared" si="3"/>
        <v>3620.4784954023535</v>
      </c>
      <c r="R21" s="155">
        <f t="shared" si="4"/>
        <v>312561.27315945714</v>
      </c>
    </row>
    <row r="22" spans="1:18" x14ac:dyDescent="0.25">
      <c r="A22" s="130">
        <f t="shared" si="11"/>
        <v>45748</v>
      </c>
      <c r="B22" s="131">
        <v>9</v>
      </c>
      <c r="C22" s="132">
        <f t="shared" si="12"/>
        <v>391532.78426912293</v>
      </c>
      <c r="D22" s="133">
        <f t="shared" si="1"/>
        <v>1892.41</v>
      </c>
      <c r="E22" s="133">
        <f t="shared" si="0"/>
        <v>2642.8175845006299</v>
      </c>
      <c r="F22" s="133">
        <f t="shared" si="5"/>
        <v>4535.2299999999996</v>
      </c>
      <c r="G22" s="132">
        <f t="shared" si="2"/>
        <v>388889.96668462228</v>
      </c>
      <c r="K22" s="135"/>
      <c r="L22" s="206">
        <f t="shared" si="6"/>
        <v>45748</v>
      </c>
      <c r="M22" s="144">
        <f t="shared" si="7"/>
        <v>9</v>
      </c>
      <c r="N22" s="155">
        <f t="shared" si="8"/>
        <v>312561.27315945714</v>
      </c>
      <c r="O22" s="208">
        <f t="shared" si="9"/>
        <v>1510.7128202707099</v>
      </c>
      <c r="P22" s="208">
        <f t="shared" si="10"/>
        <v>2109.7656751316431</v>
      </c>
      <c r="Q22" s="208">
        <f t="shared" si="3"/>
        <v>3620.478495402353</v>
      </c>
      <c r="R22" s="155">
        <f t="shared" si="4"/>
        <v>310451.5074843255</v>
      </c>
    </row>
    <row r="23" spans="1:18" x14ac:dyDescent="0.25">
      <c r="A23" s="130">
        <f t="shared" si="11"/>
        <v>45778</v>
      </c>
      <c r="B23" s="131">
        <v>10</v>
      </c>
      <c r="C23" s="132">
        <f t="shared" si="12"/>
        <v>388889.96668462228</v>
      </c>
      <c r="D23" s="133">
        <f t="shared" si="1"/>
        <v>1879.63</v>
      </c>
      <c r="E23" s="133">
        <f t="shared" si="0"/>
        <v>2655.5912028257167</v>
      </c>
      <c r="F23" s="133">
        <f t="shared" si="5"/>
        <v>4535.2299999999996</v>
      </c>
      <c r="G23" s="132">
        <f t="shared" si="2"/>
        <v>386234.37548179657</v>
      </c>
      <c r="K23" s="135"/>
      <c r="L23" s="206">
        <f t="shared" si="6"/>
        <v>45778</v>
      </c>
      <c r="M23" s="144">
        <f t="shared" si="7"/>
        <v>10</v>
      </c>
      <c r="N23" s="155">
        <f t="shared" si="8"/>
        <v>310451.5074843255</v>
      </c>
      <c r="O23" s="208">
        <f t="shared" si="9"/>
        <v>1500.5156195075735</v>
      </c>
      <c r="P23" s="208">
        <f t="shared" si="10"/>
        <v>2119.9628758947792</v>
      </c>
      <c r="Q23" s="208">
        <f t="shared" si="3"/>
        <v>3620.4784954023526</v>
      </c>
      <c r="R23" s="155">
        <f t="shared" si="4"/>
        <v>308331.5446084307</v>
      </c>
    </row>
    <row r="24" spans="1:18" x14ac:dyDescent="0.25">
      <c r="A24" s="130">
        <f t="shared" si="11"/>
        <v>45809</v>
      </c>
      <c r="B24" s="131">
        <v>11</v>
      </c>
      <c r="C24" s="132">
        <f t="shared" si="12"/>
        <v>386234.37548179657</v>
      </c>
      <c r="D24" s="133">
        <f t="shared" si="1"/>
        <v>1866.8</v>
      </c>
      <c r="E24" s="133">
        <f t="shared" si="0"/>
        <v>2668.4265603060403</v>
      </c>
      <c r="F24" s="133">
        <f t="shared" si="5"/>
        <v>4535.2299999999996</v>
      </c>
      <c r="G24" s="132">
        <f t="shared" si="2"/>
        <v>383565.94892149052</v>
      </c>
      <c r="L24" s="206">
        <f t="shared" si="6"/>
        <v>45809</v>
      </c>
      <c r="M24" s="144">
        <f t="shared" si="7"/>
        <v>11</v>
      </c>
      <c r="N24" s="155">
        <f t="shared" si="8"/>
        <v>308331.5446084307</v>
      </c>
      <c r="O24" s="208">
        <f t="shared" si="9"/>
        <v>1490.2691322740818</v>
      </c>
      <c r="P24" s="208">
        <f t="shared" si="10"/>
        <v>2130.209363128271</v>
      </c>
      <c r="Q24" s="208">
        <f t="shared" si="3"/>
        <v>3620.4784954023526</v>
      </c>
      <c r="R24" s="155">
        <f t="shared" si="4"/>
        <v>306201.33524530241</v>
      </c>
    </row>
    <row r="25" spans="1:18" x14ac:dyDescent="0.25">
      <c r="A25" s="130">
        <f t="shared" si="11"/>
        <v>45839</v>
      </c>
      <c r="B25" s="131">
        <v>12</v>
      </c>
      <c r="C25" s="132">
        <f t="shared" si="12"/>
        <v>383565.94892149052</v>
      </c>
      <c r="D25" s="133">
        <f t="shared" si="1"/>
        <v>1853.9</v>
      </c>
      <c r="E25" s="133">
        <f t="shared" si="0"/>
        <v>2681.3239553475205</v>
      </c>
      <c r="F25" s="133">
        <f t="shared" si="5"/>
        <v>4535.2299999999996</v>
      </c>
      <c r="G25" s="132">
        <f t="shared" si="2"/>
        <v>380884.62496614299</v>
      </c>
      <c r="L25" s="206">
        <f t="shared" si="6"/>
        <v>45839</v>
      </c>
      <c r="M25" s="144">
        <f t="shared" si="7"/>
        <v>12</v>
      </c>
      <c r="N25" s="155">
        <f t="shared" si="8"/>
        <v>306201.33524530241</v>
      </c>
      <c r="O25" s="208">
        <f t="shared" si="9"/>
        <v>1479.9731203522954</v>
      </c>
      <c r="P25" s="208">
        <f t="shared" si="10"/>
        <v>2140.5053750500579</v>
      </c>
      <c r="Q25" s="208">
        <f t="shared" si="3"/>
        <v>3620.4784954023535</v>
      </c>
      <c r="R25" s="155">
        <f t="shared" si="4"/>
        <v>304060.82987025235</v>
      </c>
    </row>
    <row r="26" spans="1:18" x14ac:dyDescent="0.25">
      <c r="A26" s="130">
        <f t="shared" si="11"/>
        <v>45870</v>
      </c>
      <c r="B26" s="131">
        <v>13</v>
      </c>
      <c r="C26" s="132">
        <f t="shared" si="12"/>
        <v>380884.62496614299</v>
      </c>
      <c r="D26" s="133">
        <f t="shared" si="1"/>
        <v>1840.94</v>
      </c>
      <c r="E26" s="133">
        <f t="shared" si="0"/>
        <v>2694.2836877983664</v>
      </c>
      <c r="F26" s="133">
        <f t="shared" si="5"/>
        <v>4535.2299999999996</v>
      </c>
      <c r="G26" s="132">
        <f t="shared" si="2"/>
        <v>378190.34127834463</v>
      </c>
      <c r="L26" s="206">
        <f t="shared" si="6"/>
        <v>45870</v>
      </c>
      <c r="M26" s="144">
        <f t="shared" si="7"/>
        <v>13</v>
      </c>
      <c r="N26" s="155">
        <f t="shared" si="8"/>
        <v>304060.82987025235</v>
      </c>
      <c r="O26" s="208">
        <f t="shared" si="9"/>
        <v>1469.6273443728867</v>
      </c>
      <c r="P26" s="208">
        <f t="shared" si="10"/>
        <v>2150.8511510294661</v>
      </c>
      <c r="Q26" s="208">
        <f t="shared" si="3"/>
        <v>3620.4784954023526</v>
      </c>
      <c r="R26" s="155">
        <f t="shared" si="4"/>
        <v>301909.97871922288</v>
      </c>
    </row>
    <row r="27" spans="1:18" x14ac:dyDescent="0.25">
      <c r="A27" s="130">
        <f t="shared" si="11"/>
        <v>45901</v>
      </c>
      <c r="B27" s="131">
        <v>14</v>
      </c>
      <c r="C27" s="132">
        <f t="shared" si="12"/>
        <v>378190.34127834463</v>
      </c>
      <c r="D27" s="133">
        <f t="shared" si="1"/>
        <v>1827.92</v>
      </c>
      <c r="E27" s="133">
        <f t="shared" si="0"/>
        <v>2707.3060589560587</v>
      </c>
      <c r="F27" s="133">
        <f t="shared" si="5"/>
        <v>4535.2299999999996</v>
      </c>
      <c r="G27" s="132">
        <f t="shared" si="2"/>
        <v>375483.03521938855</v>
      </c>
      <c r="L27" s="206">
        <f t="shared" si="6"/>
        <v>45901</v>
      </c>
      <c r="M27" s="144">
        <f t="shared" si="7"/>
        <v>14</v>
      </c>
      <c r="N27" s="155">
        <f t="shared" si="8"/>
        <v>301909.97871922288</v>
      </c>
      <c r="O27" s="208">
        <f t="shared" si="9"/>
        <v>1459.2315638095779</v>
      </c>
      <c r="P27" s="208">
        <f t="shared" si="10"/>
        <v>2161.2469315927756</v>
      </c>
      <c r="Q27" s="208">
        <f t="shared" si="3"/>
        <v>3620.4784954023535</v>
      </c>
      <c r="R27" s="155">
        <f t="shared" si="4"/>
        <v>299748.73178763012</v>
      </c>
    </row>
    <row r="28" spans="1:18" x14ac:dyDescent="0.25">
      <c r="A28" s="130">
        <f t="shared" si="11"/>
        <v>45931</v>
      </c>
      <c r="B28" s="131">
        <v>15</v>
      </c>
      <c r="C28" s="132">
        <f t="shared" si="12"/>
        <v>375483.03521938855</v>
      </c>
      <c r="D28" s="133">
        <f t="shared" si="1"/>
        <v>1814.83</v>
      </c>
      <c r="E28" s="133">
        <f t="shared" si="0"/>
        <v>2720.3913715743461</v>
      </c>
      <c r="F28" s="133">
        <f t="shared" si="5"/>
        <v>4535.2299999999996</v>
      </c>
      <c r="G28" s="132">
        <f t="shared" si="2"/>
        <v>372762.64384781418</v>
      </c>
      <c r="L28" s="206">
        <f t="shared" si="6"/>
        <v>45931</v>
      </c>
      <c r="M28" s="144">
        <f t="shared" si="7"/>
        <v>15</v>
      </c>
      <c r="N28" s="155">
        <f t="shared" si="8"/>
        <v>299748.73178763012</v>
      </c>
      <c r="O28" s="208">
        <f t="shared" si="9"/>
        <v>1448.785536973546</v>
      </c>
      <c r="P28" s="208">
        <f t="shared" si="10"/>
        <v>2171.6929584288073</v>
      </c>
      <c r="Q28" s="208">
        <f t="shared" si="3"/>
        <v>3620.4784954023535</v>
      </c>
      <c r="R28" s="155">
        <f t="shared" si="4"/>
        <v>297577.03882920131</v>
      </c>
    </row>
    <row r="29" spans="1:18" x14ac:dyDescent="0.25">
      <c r="A29" s="130">
        <f t="shared" si="11"/>
        <v>45962</v>
      </c>
      <c r="B29" s="131">
        <v>16</v>
      </c>
      <c r="C29" s="132">
        <f t="shared" si="12"/>
        <v>372762.64384781418</v>
      </c>
      <c r="D29" s="133">
        <f t="shared" si="1"/>
        <v>1801.69</v>
      </c>
      <c r="E29" s="133">
        <f t="shared" si="0"/>
        <v>2733.5399298702887</v>
      </c>
      <c r="F29" s="133">
        <f t="shared" si="5"/>
        <v>4535.2299999999996</v>
      </c>
      <c r="G29" s="132">
        <f t="shared" si="2"/>
        <v>370029.1039179439</v>
      </c>
      <c r="L29" s="206">
        <f t="shared" si="6"/>
        <v>45962</v>
      </c>
      <c r="M29" s="144">
        <f t="shared" si="7"/>
        <v>16</v>
      </c>
      <c r="N29" s="155">
        <f t="shared" si="8"/>
        <v>297577.03882920131</v>
      </c>
      <c r="O29" s="208">
        <f t="shared" si="9"/>
        <v>1438.2890210078067</v>
      </c>
      <c r="P29" s="208">
        <f t="shared" si="10"/>
        <v>2182.1894743945463</v>
      </c>
      <c r="Q29" s="208">
        <f t="shared" si="3"/>
        <v>3620.478495402353</v>
      </c>
      <c r="R29" s="155">
        <f t="shared" si="4"/>
        <v>295394.84935480676</v>
      </c>
    </row>
    <row r="30" spans="1:18" x14ac:dyDescent="0.25">
      <c r="A30" s="130">
        <f t="shared" si="11"/>
        <v>45992</v>
      </c>
      <c r="B30" s="131">
        <v>17</v>
      </c>
      <c r="C30" s="132">
        <f t="shared" si="12"/>
        <v>370029.1039179439</v>
      </c>
      <c r="D30" s="133">
        <f t="shared" si="1"/>
        <v>1788.47</v>
      </c>
      <c r="E30" s="133">
        <f t="shared" si="0"/>
        <v>2746.7520395313286</v>
      </c>
      <c r="F30" s="133">
        <f t="shared" si="5"/>
        <v>4535.2299999999996</v>
      </c>
      <c r="G30" s="132">
        <f t="shared" si="2"/>
        <v>367282.35187841259</v>
      </c>
      <c r="L30" s="206">
        <f t="shared" si="6"/>
        <v>45992</v>
      </c>
      <c r="M30" s="144">
        <f t="shared" si="7"/>
        <v>17</v>
      </c>
      <c r="N30" s="155">
        <f t="shared" si="8"/>
        <v>295394.84935480676</v>
      </c>
      <c r="O30" s="208">
        <f t="shared" si="9"/>
        <v>1427.7417718815661</v>
      </c>
      <c r="P30" s="208">
        <f t="shared" si="10"/>
        <v>2192.7367235207862</v>
      </c>
      <c r="Q30" s="208">
        <f t="shared" si="3"/>
        <v>3620.4784954023526</v>
      </c>
      <c r="R30" s="155">
        <f t="shared" si="4"/>
        <v>293202.11263128597</v>
      </c>
    </row>
    <row r="31" spans="1:18" x14ac:dyDescent="0.25">
      <c r="A31" s="130">
        <f t="shared" si="11"/>
        <v>46023</v>
      </c>
      <c r="B31" s="131">
        <v>18</v>
      </c>
      <c r="C31" s="132">
        <f t="shared" si="12"/>
        <v>367282.35187841259</v>
      </c>
      <c r="D31" s="133">
        <f t="shared" si="1"/>
        <v>1775.2</v>
      </c>
      <c r="E31" s="133">
        <f t="shared" si="0"/>
        <v>2760.0280077223965</v>
      </c>
      <c r="F31" s="133">
        <f t="shared" si="5"/>
        <v>4535.2299999999996</v>
      </c>
      <c r="G31" s="132">
        <f t="shared" si="2"/>
        <v>364522.32387069019</v>
      </c>
      <c r="L31" s="206">
        <f t="shared" si="6"/>
        <v>46023</v>
      </c>
      <c r="M31" s="144">
        <f t="shared" si="7"/>
        <v>18</v>
      </c>
      <c r="N31" s="155">
        <f t="shared" si="8"/>
        <v>293202.11263128597</v>
      </c>
      <c r="O31" s="208">
        <f t="shared" si="9"/>
        <v>1417.1435443845492</v>
      </c>
      <c r="P31" s="208">
        <f t="shared" si="10"/>
        <v>2203.3349510178036</v>
      </c>
      <c r="Q31" s="208">
        <f t="shared" si="3"/>
        <v>3620.4784954023526</v>
      </c>
      <c r="R31" s="155">
        <f t="shared" si="4"/>
        <v>290998.77768026816</v>
      </c>
    </row>
    <row r="32" spans="1:18" x14ac:dyDescent="0.25">
      <c r="A32" s="130">
        <f t="shared" si="11"/>
        <v>46054</v>
      </c>
      <c r="B32" s="131">
        <v>19</v>
      </c>
      <c r="C32" s="132">
        <f t="shared" si="12"/>
        <v>364522.32387069019</v>
      </c>
      <c r="D32" s="133">
        <f t="shared" si="1"/>
        <v>1761.86</v>
      </c>
      <c r="E32" s="133">
        <f t="shared" si="0"/>
        <v>2773.3681430930546</v>
      </c>
      <c r="F32" s="133">
        <f t="shared" si="5"/>
        <v>4535.2299999999996</v>
      </c>
      <c r="G32" s="132">
        <f t="shared" si="2"/>
        <v>361748.95572759712</v>
      </c>
      <c r="L32" s="206">
        <f t="shared" si="6"/>
        <v>46054</v>
      </c>
      <c r="M32" s="144">
        <f t="shared" si="7"/>
        <v>19</v>
      </c>
      <c r="N32" s="155">
        <f t="shared" si="8"/>
        <v>290998.77768026816</v>
      </c>
      <c r="O32" s="208">
        <f t="shared" si="9"/>
        <v>1406.4940921212965</v>
      </c>
      <c r="P32" s="208">
        <f t="shared" si="10"/>
        <v>2213.9844032810561</v>
      </c>
      <c r="Q32" s="208">
        <f t="shared" si="3"/>
        <v>3620.4784954023526</v>
      </c>
      <c r="R32" s="155">
        <f t="shared" si="4"/>
        <v>288784.7932769871</v>
      </c>
    </row>
    <row r="33" spans="1:18" x14ac:dyDescent="0.25">
      <c r="A33" s="130">
        <f t="shared" si="11"/>
        <v>46082</v>
      </c>
      <c r="B33" s="131">
        <v>20</v>
      </c>
      <c r="C33" s="132">
        <f t="shared" si="12"/>
        <v>361748.95572759712</v>
      </c>
      <c r="D33" s="133">
        <f t="shared" si="1"/>
        <v>1748.45</v>
      </c>
      <c r="E33" s="133">
        <f t="shared" si="0"/>
        <v>2786.7727557846711</v>
      </c>
      <c r="F33" s="133">
        <f t="shared" si="5"/>
        <v>4535.2299999999996</v>
      </c>
      <c r="G33" s="132">
        <f t="shared" si="2"/>
        <v>358962.18297181244</v>
      </c>
      <c r="L33" s="206">
        <f t="shared" si="6"/>
        <v>46082</v>
      </c>
      <c r="M33" s="144">
        <f t="shared" si="7"/>
        <v>20</v>
      </c>
      <c r="N33" s="155">
        <f t="shared" si="8"/>
        <v>288784.7932769871</v>
      </c>
      <c r="O33" s="208">
        <f t="shared" si="9"/>
        <v>1395.7931675054381</v>
      </c>
      <c r="P33" s="208">
        <f t="shared" si="10"/>
        <v>2224.6853278969152</v>
      </c>
      <c r="Q33" s="208">
        <f t="shared" si="3"/>
        <v>3620.4784954023535</v>
      </c>
      <c r="R33" s="155">
        <f t="shared" si="4"/>
        <v>286560.10794909019</v>
      </c>
    </row>
    <row r="34" spans="1:18" x14ac:dyDescent="0.25">
      <c r="A34" s="130">
        <f t="shared" si="11"/>
        <v>46113</v>
      </c>
      <c r="B34" s="131">
        <v>21</v>
      </c>
      <c r="C34" s="132">
        <f t="shared" si="12"/>
        <v>358962.18297181244</v>
      </c>
      <c r="D34" s="133">
        <f t="shared" si="1"/>
        <v>1734.98</v>
      </c>
      <c r="E34" s="133">
        <f t="shared" si="0"/>
        <v>2800.2421574376303</v>
      </c>
      <c r="F34" s="133">
        <f t="shared" si="5"/>
        <v>4535.2299999999996</v>
      </c>
      <c r="G34" s="132">
        <f t="shared" si="2"/>
        <v>356161.94081437483</v>
      </c>
      <c r="L34" s="206">
        <f t="shared" si="6"/>
        <v>46113</v>
      </c>
      <c r="M34" s="144">
        <f t="shared" si="7"/>
        <v>21</v>
      </c>
      <c r="N34" s="155">
        <f t="shared" si="8"/>
        <v>286560.10794909019</v>
      </c>
      <c r="O34" s="208">
        <f t="shared" si="9"/>
        <v>1385.0405217539362</v>
      </c>
      <c r="P34" s="208">
        <f t="shared" si="10"/>
        <v>2235.4379736484166</v>
      </c>
      <c r="Q34" s="208">
        <f t="shared" si="3"/>
        <v>3620.4784954023526</v>
      </c>
      <c r="R34" s="155">
        <f t="shared" si="4"/>
        <v>284324.66997544176</v>
      </c>
    </row>
    <row r="35" spans="1:18" x14ac:dyDescent="0.25">
      <c r="A35" s="130">
        <f t="shared" si="11"/>
        <v>46143</v>
      </c>
      <c r="B35" s="131">
        <v>22</v>
      </c>
      <c r="C35" s="132">
        <f t="shared" si="12"/>
        <v>356161.94081437483</v>
      </c>
      <c r="D35" s="133">
        <f t="shared" si="1"/>
        <v>1721.45</v>
      </c>
      <c r="E35" s="133">
        <f t="shared" si="0"/>
        <v>2813.7766611985789</v>
      </c>
      <c r="F35" s="133">
        <f t="shared" si="5"/>
        <v>4535.2299999999996</v>
      </c>
      <c r="G35" s="132">
        <f t="shared" si="2"/>
        <v>353348.16415317624</v>
      </c>
      <c r="L35" s="206">
        <f t="shared" si="6"/>
        <v>46143</v>
      </c>
      <c r="M35" s="144">
        <f t="shared" si="7"/>
        <v>22</v>
      </c>
      <c r="N35" s="155">
        <f t="shared" si="8"/>
        <v>284324.66997544176</v>
      </c>
      <c r="O35" s="208">
        <f t="shared" si="9"/>
        <v>1374.2359048813023</v>
      </c>
      <c r="P35" s="208">
        <f t="shared" si="10"/>
        <v>2246.2425905210507</v>
      </c>
      <c r="Q35" s="208">
        <f t="shared" si="3"/>
        <v>3620.478495402353</v>
      </c>
      <c r="R35" s="155">
        <f t="shared" si="4"/>
        <v>282078.42738492071</v>
      </c>
    </row>
    <row r="36" spans="1:18" x14ac:dyDescent="0.25">
      <c r="A36" s="130">
        <f t="shared" si="11"/>
        <v>46174</v>
      </c>
      <c r="B36" s="131">
        <v>23</v>
      </c>
      <c r="C36" s="132">
        <f t="shared" si="12"/>
        <v>353348.16415317624</v>
      </c>
      <c r="D36" s="133">
        <f t="shared" si="1"/>
        <v>1707.85</v>
      </c>
      <c r="E36" s="133">
        <f t="shared" si="0"/>
        <v>2827.3765817277053</v>
      </c>
      <c r="F36" s="133">
        <f t="shared" si="5"/>
        <v>4535.2299999999996</v>
      </c>
      <c r="G36" s="132">
        <f t="shared" si="2"/>
        <v>350520.78757144854</v>
      </c>
      <c r="L36" s="206">
        <f t="shared" si="6"/>
        <v>46174</v>
      </c>
      <c r="M36" s="144">
        <f t="shared" si="7"/>
        <v>23</v>
      </c>
      <c r="N36" s="155">
        <f t="shared" si="8"/>
        <v>282078.42738492071</v>
      </c>
      <c r="O36" s="208">
        <f t="shared" si="9"/>
        <v>1363.379065693784</v>
      </c>
      <c r="P36" s="208">
        <f t="shared" si="10"/>
        <v>2257.099429708569</v>
      </c>
      <c r="Q36" s="208">
        <f t="shared" si="3"/>
        <v>3620.478495402353</v>
      </c>
      <c r="R36" s="155">
        <f t="shared" si="4"/>
        <v>279821.32795521215</v>
      </c>
    </row>
    <row r="37" spans="1:18" x14ac:dyDescent="0.25">
      <c r="A37" s="130">
        <f t="shared" si="11"/>
        <v>46204</v>
      </c>
      <c r="B37" s="131">
        <v>24</v>
      </c>
      <c r="C37" s="132">
        <f t="shared" si="12"/>
        <v>350520.78757144854</v>
      </c>
      <c r="D37" s="133">
        <f t="shared" si="1"/>
        <v>1694.18</v>
      </c>
      <c r="E37" s="133">
        <f t="shared" si="0"/>
        <v>2841.0422352060564</v>
      </c>
      <c r="F37" s="133">
        <f t="shared" si="5"/>
        <v>4535.2299999999996</v>
      </c>
      <c r="G37" s="132">
        <f t="shared" si="2"/>
        <v>347679.74533624249</v>
      </c>
      <c r="L37" s="206">
        <f t="shared" si="6"/>
        <v>46204</v>
      </c>
      <c r="M37" s="144">
        <f t="shared" si="7"/>
        <v>24</v>
      </c>
      <c r="N37" s="155">
        <f t="shared" si="8"/>
        <v>279821.32795521215</v>
      </c>
      <c r="O37" s="208">
        <f t="shared" si="9"/>
        <v>1352.4697517835257</v>
      </c>
      <c r="P37" s="208">
        <f t="shared" si="10"/>
        <v>2268.0087436188273</v>
      </c>
      <c r="Q37" s="208">
        <f t="shared" si="3"/>
        <v>3620.478495402353</v>
      </c>
      <c r="R37" s="155">
        <f t="shared" si="4"/>
        <v>277553.31921159331</v>
      </c>
    </row>
    <row r="38" spans="1:18" x14ac:dyDescent="0.25">
      <c r="A38" s="130">
        <f t="shared" si="11"/>
        <v>46235</v>
      </c>
      <c r="B38" s="131">
        <v>25</v>
      </c>
      <c r="C38" s="132">
        <f t="shared" si="12"/>
        <v>347679.74533624249</v>
      </c>
      <c r="D38" s="133">
        <f t="shared" si="1"/>
        <v>1680.45</v>
      </c>
      <c r="E38" s="133">
        <f t="shared" si="0"/>
        <v>2854.7739393428851</v>
      </c>
      <c r="F38" s="133">
        <f t="shared" si="5"/>
        <v>4535.2299999999996</v>
      </c>
      <c r="G38" s="132">
        <f t="shared" si="2"/>
        <v>344824.97139689961</v>
      </c>
      <c r="L38" s="206">
        <f t="shared" si="6"/>
        <v>46235</v>
      </c>
      <c r="M38" s="144">
        <f t="shared" si="7"/>
        <v>25</v>
      </c>
      <c r="N38" s="155">
        <f t="shared" si="8"/>
        <v>277553.31921159331</v>
      </c>
      <c r="O38" s="208">
        <f t="shared" si="9"/>
        <v>1341.5077095227014</v>
      </c>
      <c r="P38" s="208">
        <f t="shared" si="10"/>
        <v>2278.9707858796514</v>
      </c>
      <c r="Q38" s="208">
        <f t="shared" si="3"/>
        <v>3620.4784954023526</v>
      </c>
      <c r="R38" s="155">
        <f t="shared" si="4"/>
        <v>275274.34842571366</v>
      </c>
    </row>
    <row r="39" spans="1:18" x14ac:dyDescent="0.25">
      <c r="A39" s="130">
        <f t="shared" si="11"/>
        <v>46266</v>
      </c>
      <c r="B39" s="131">
        <v>26</v>
      </c>
      <c r="C39" s="132">
        <f t="shared" si="12"/>
        <v>344824.97139689961</v>
      </c>
      <c r="D39" s="133">
        <f t="shared" si="1"/>
        <v>1666.65</v>
      </c>
      <c r="E39" s="133">
        <f t="shared" si="0"/>
        <v>2868.5720133830428</v>
      </c>
      <c r="F39" s="133">
        <f t="shared" si="5"/>
        <v>4535.2299999999996</v>
      </c>
      <c r="G39" s="132">
        <f t="shared" si="2"/>
        <v>341956.39938351657</v>
      </c>
      <c r="L39" s="206">
        <f t="shared" si="6"/>
        <v>46266</v>
      </c>
      <c r="M39" s="144">
        <f t="shared" si="7"/>
        <v>26</v>
      </c>
      <c r="N39" s="155">
        <f t="shared" si="8"/>
        <v>275274.34842571366</v>
      </c>
      <c r="O39" s="208">
        <f t="shared" si="9"/>
        <v>1330.4926840576163</v>
      </c>
      <c r="P39" s="208">
        <f t="shared" si="10"/>
        <v>2289.9858113447362</v>
      </c>
      <c r="Q39" s="208">
        <f t="shared" si="3"/>
        <v>3620.4784954023526</v>
      </c>
      <c r="R39" s="155">
        <f t="shared" si="4"/>
        <v>272984.3626143689</v>
      </c>
    </row>
    <row r="40" spans="1:18" x14ac:dyDescent="0.25">
      <c r="A40" s="130">
        <f t="shared" si="11"/>
        <v>46296</v>
      </c>
      <c r="B40" s="131">
        <v>27</v>
      </c>
      <c r="C40" s="132">
        <f t="shared" si="12"/>
        <v>341956.39938351657</v>
      </c>
      <c r="D40" s="133">
        <f t="shared" si="1"/>
        <v>1652.79</v>
      </c>
      <c r="E40" s="133">
        <f t="shared" si="0"/>
        <v>2882.4367781143942</v>
      </c>
      <c r="F40" s="133">
        <f t="shared" si="5"/>
        <v>4535.2299999999996</v>
      </c>
      <c r="G40" s="132">
        <f t="shared" si="2"/>
        <v>339073.96260540216</v>
      </c>
      <c r="L40" s="206">
        <f t="shared" si="6"/>
        <v>46296</v>
      </c>
      <c r="M40" s="144">
        <f t="shared" si="7"/>
        <v>27</v>
      </c>
      <c r="N40" s="155">
        <f t="shared" si="8"/>
        <v>272984.3626143689</v>
      </c>
      <c r="O40" s="208">
        <f t="shared" si="9"/>
        <v>1319.4244193027837</v>
      </c>
      <c r="P40" s="208">
        <f t="shared" si="10"/>
        <v>2301.0540760995696</v>
      </c>
      <c r="Q40" s="208">
        <f t="shared" si="3"/>
        <v>3620.4784954023535</v>
      </c>
      <c r="R40" s="155">
        <f t="shared" si="4"/>
        <v>270683.30853826931</v>
      </c>
    </row>
    <row r="41" spans="1:18" x14ac:dyDescent="0.25">
      <c r="A41" s="130">
        <f t="shared" si="11"/>
        <v>46327</v>
      </c>
      <c r="B41" s="131">
        <v>28</v>
      </c>
      <c r="C41" s="132">
        <f t="shared" si="12"/>
        <v>339073.96260540216</v>
      </c>
      <c r="D41" s="133">
        <f t="shared" si="1"/>
        <v>1638.86</v>
      </c>
      <c r="E41" s="133">
        <f t="shared" si="0"/>
        <v>2896.3685558752804</v>
      </c>
      <c r="F41" s="133">
        <f t="shared" si="5"/>
        <v>4535.2299999999996</v>
      </c>
      <c r="G41" s="132">
        <f t="shared" si="2"/>
        <v>336177.5940495269</v>
      </c>
      <c r="L41" s="206">
        <f t="shared" si="6"/>
        <v>46327</v>
      </c>
      <c r="M41" s="144">
        <f t="shared" si="7"/>
        <v>28</v>
      </c>
      <c r="N41" s="155">
        <f t="shared" si="8"/>
        <v>270683.30853826931</v>
      </c>
      <c r="O41" s="208">
        <f t="shared" si="9"/>
        <v>1308.3026579349687</v>
      </c>
      <c r="P41" s="208">
        <f t="shared" si="10"/>
        <v>2312.1758374673846</v>
      </c>
      <c r="Q41" s="208">
        <f t="shared" si="3"/>
        <v>3620.4784954023535</v>
      </c>
      <c r="R41" s="155">
        <f t="shared" si="4"/>
        <v>268371.13270080194</v>
      </c>
    </row>
    <row r="42" spans="1:18" x14ac:dyDescent="0.25">
      <c r="A42" s="130">
        <f t="shared" si="11"/>
        <v>46357</v>
      </c>
      <c r="B42" s="131">
        <v>29</v>
      </c>
      <c r="C42" s="132">
        <f t="shared" si="12"/>
        <v>336177.5940495269</v>
      </c>
      <c r="D42" s="133">
        <f t="shared" si="1"/>
        <v>1624.86</v>
      </c>
      <c r="E42" s="133">
        <f t="shared" si="0"/>
        <v>2910.367670562011</v>
      </c>
      <c r="F42" s="133">
        <f t="shared" si="5"/>
        <v>4535.2299999999996</v>
      </c>
      <c r="G42" s="132">
        <f t="shared" si="2"/>
        <v>333267.2263789649</v>
      </c>
      <c r="L42" s="206">
        <f t="shared" si="6"/>
        <v>46357</v>
      </c>
      <c r="M42" s="144">
        <f t="shared" si="7"/>
        <v>29</v>
      </c>
      <c r="N42" s="155">
        <f t="shared" si="8"/>
        <v>268371.13270080194</v>
      </c>
      <c r="O42" s="208">
        <f t="shared" si="9"/>
        <v>1297.12714138721</v>
      </c>
      <c r="P42" s="208">
        <f t="shared" si="10"/>
        <v>2323.351354015143</v>
      </c>
      <c r="Q42" s="208">
        <f t="shared" si="3"/>
        <v>3620.478495402353</v>
      </c>
      <c r="R42" s="155">
        <f t="shared" si="4"/>
        <v>266047.78134678683</v>
      </c>
    </row>
    <row r="43" spans="1:18" x14ac:dyDescent="0.25">
      <c r="A43" s="130">
        <f t="shared" si="11"/>
        <v>46388</v>
      </c>
      <c r="B43" s="131">
        <v>30</v>
      </c>
      <c r="C43" s="132">
        <f t="shared" si="12"/>
        <v>333267.2263789649</v>
      </c>
      <c r="D43" s="133">
        <f t="shared" si="1"/>
        <v>1610.79</v>
      </c>
      <c r="E43" s="133">
        <f t="shared" si="0"/>
        <v>2924.434447636394</v>
      </c>
      <c r="F43" s="133">
        <f t="shared" si="5"/>
        <v>4535.2299999999996</v>
      </c>
      <c r="G43" s="132">
        <f t="shared" si="2"/>
        <v>330342.79193132848</v>
      </c>
      <c r="L43" s="206">
        <f t="shared" si="6"/>
        <v>46388</v>
      </c>
      <c r="M43" s="144">
        <f t="shared" si="7"/>
        <v>30</v>
      </c>
      <c r="N43" s="155">
        <f t="shared" si="8"/>
        <v>266047.78134678683</v>
      </c>
      <c r="O43" s="208">
        <f t="shared" si="9"/>
        <v>1285.8976098428034</v>
      </c>
      <c r="P43" s="208">
        <f t="shared" si="10"/>
        <v>2334.5808855595492</v>
      </c>
      <c r="Q43" s="208">
        <f t="shared" si="3"/>
        <v>3620.4784954023526</v>
      </c>
      <c r="R43" s="155">
        <f t="shared" si="4"/>
        <v>263713.20046122727</v>
      </c>
    </row>
    <row r="44" spans="1:18" x14ac:dyDescent="0.25">
      <c r="A44" s="130">
        <f t="shared" si="11"/>
        <v>46419</v>
      </c>
      <c r="B44" s="131">
        <v>31</v>
      </c>
      <c r="C44" s="132">
        <f t="shared" si="12"/>
        <v>330342.79193132848</v>
      </c>
      <c r="D44" s="133">
        <f t="shared" si="1"/>
        <v>1596.66</v>
      </c>
      <c r="E44" s="133">
        <f t="shared" si="0"/>
        <v>2938.5692141333034</v>
      </c>
      <c r="F44" s="133">
        <f t="shared" si="5"/>
        <v>4535.2299999999996</v>
      </c>
      <c r="G44" s="132">
        <f t="shared" si="2"/>
        <v>327404.22271719517</v>
      </c>
      <c r="L44" s="206">
        <f t="shared" si="6"/>
        <v>46419</v>
      </c>
      <c r="M44" s="144">
        <f t="shared" si="7"/>
        <v>31</v>
      </c>
      <c r="N44" s="155">
        <f t="shared" si="8"/>
        <v>263713.20046122727</v>
      </c>
      <c r="O44" s="208">
        <f t="shared" si="9"/>
        <v>1274.6138022292655</v>
      </c>
      <c r="P44" s="208">
        <f t="shared" si="10"/>
        <v>2345.8646931730877</v>
      </c>
      <c r="Q44" s="208">
        <f t="shared" si="3"/>
        <v>3620.4784954023535</v>
      </c>
      <c r="R44" s="155">
        <f t="shared" si="4"/>
        <v>261367.33576805418</v>
      </c>
    </row>
    <row r="45" spans="1:18" x14ac:dyDescent="0.25">
      <c r="A45" s="130">
        <f t="shared" si="11"/>
        <v>46447</v>
      </c>
      <c r="B45" s="131">
        <v>32</v>
      </c>
      <c r="C45" s="132">
        <f t="shared" si="12"/>
        <v>327404.22271719517</v>
      </c>
      <c r="D45" s="133">
        <f t="shared" si="1"/>
        <v>1582.45</v>
      </c>
      <c r="E45" s="133">
        <f t="shared" si="0"/>
        <v>2952.7722986682807</v>
      </c>
      <c r="F45" s="133">
        <f t="shared" si="5"/>
        <v>4535.2299999999996</v>
      </c>
      <c r="G45" s="132">
        <f t="shared" si="2"/>
        <v>324451.45041852689</v>
      </c>
      <c r="L45" s="206">
        <f t="shared" si="6"/>
        <v>46447</v>
      </c>
      <c r="M45" s="144">
        <f t="shared" si="7"/>
        <v>32</v>
      </c>
      <c r="N45" s="155">
        <f t="shared" si="8"/>
        <v>261367.33576805418</v>
      </c>
      <c r="O45" s="208">
        <f t="shared" si="9"/>
        <v>1263.2754562122625</v>
      </c>
      <c r="P45" s="208">
        <f t="shared" si="10"/>
        <v>2357.2030391900907</v>
      </c>
      <c r="Q45" s="208">
        <f t="shared" si="3"/>
        <v>3620.4784954023535</v>
      </c>
      <c r="R45" s="155">
        <f t="shared" si="4"/>
        <v>259010.13272886409</v>
      </c>
    </row>
    <row r="46" spans="1:18" x14ac:dyDescent="0.25">
      <c r="A46" s="130">
        <f t="shared" si="11"/>
        <v>46478</v>
      </c>
      <c r="B46" s="131">
        <v>33</v>
      </c>
      <c r="C46" s="132">
        <f t="shared" si="12"/>
        <v>324451.45041852689</v>
      </c>
      <c r="D46" s="133">
        <f t="shared" si="1"/>
        <v>1568.18</v>
      </c>
      <c r="E46" s="133">
        <f t="shared" si="0"/>
        <v>2967.0440314451771</v>
      </c>
      <c r="F46" s="133">
        <f t="shared" si="5"/>
        <v>4535.2299999999996</v>
      </c>
      <c r="G46" s="132">
        <f t="shared" si="2"/>
        <v>321484.40638708172</v>
      </c>
      <c r="L46" s="206">
        <f t="shared" si="6"/>
        <v>46478</v>
      </c>
      <c r="M46" s="144">
        <f t="shared" si="7"/>
        <v>33</v>
      </c>
      <c r="N46" s="155">
        <f t="shared" si="8"/>
        <v>259010.13272886409</v>
      </c>
      <c r="O46" s="208">
        <f t="shared" si="9"/>
        <v>1251.8823081895102</v>
      </c>
      <c r="P46" s="208">
        <f t="shared" si="10"/>
        <v>2368.5961872128428</v>
      </c>
      <c r="Q46" s="208">
        <f t="shared" si="3"/>
        <v>3620.478495402353</v>
      </c>
      <c r="R46" s="155">
        <f t="shared" si="4"/>
        <v>256641.53654165124</v>
      </c>
    </row>
    <row r="47" spans="1:18" x14ac:dyDescent="0.25">
      <c r="A47" s="130">
        <f t="shared" si="11"/>
        <v>46508</v>
      </c>
      <c r="B47" s="131">
        <v>34</v>
      </c>
      <c r="C47" s="132">
        <f t="shared" si="12"/>
        <v>321484.40638708172</v>
      </c>
      <c r="D47" s="133">
        <f t="shared" si="1"/>
        <v>1553.84</v>
      </c>
      <c r="E47" s="133">
        <f t="shared" si="0"/>
        <v>2981.3847442638289</v>
      </c>
      <c r="F47" s="133">
        <f t="shared" si="5"/>
        <v>4535.2299999999996</v>
      </c>
      <c r="G47" s="132">
        <f t="shared" si="2"/>
        <v>318503.02164281788</v>
      </c>
      <c r="L47" s="206">
        <f t="shared" si="6"/>
        <v>46508</v>
      </c>
      <c r="M47" s="144">
        <f t="shared" si="7"/>
        <v>34</v>
      </c>
      <c r="N47" s="155">
        <f t="shared" si="8"/>
        <v>256641.53654165124</v>
      </c>
      <c r="O47" s="208">
        <f t="shared" si="9"/>
        <v>1240.4340932846485</v>
      </c>
      <c r="P47" s="208">
        <f t="shared" si="10"/>
        <v>2380.044402117705</v>
      </c>
      <c r="Q47" s="208">
        <f t="shared" si="3"/>
        <v>3620.4784954023535</v>
      </c>
      <c r="R47" s="155">
        <f t="shared" si="4"/>
        <v>254261.49213953354</v>
      </c>
    </row>
    <row r="48" spans="1:18" x14ac:dyDescent="0.25">
      <c r="A48" s="130">
        <f t="shared" si="11"/>
        <v>46539</v>
      </c>
      <c r="B48" s="131">
        <v>35</v>
      </c>
      <c r="C48" s="132">
        <f t="shared" si="12"/>
        <v>318503.02164281788</v>
      </c>
      <c r="D48" s="133">
        <f t="shared" si="1"/>
        <v>1539.43</v>
      </c>
      <c r="E48" s="133">
        <f t="shared" si="0"/>
        <v>2995.7947705277707</v>
      </c>
      <c r="F48" s="133">
        <f t="shared" si="5"/>
        <v>4535.2299999999996</v>
      </c>
      <c r="G48" s="132">
        <f t="shared" si="2"/>
        <v>315507.22687229014</v>
      </c>
      <c r="L48" s="206">
        <f t="shared" si="6"/>
        <v>46539</v>
      </c>
      <c r="M48" s="144">
        <f t="shared" si="7"/>
        <v>35</v>
      </c>
      <c r="N48" s="155">
        <f t="shared" si="8"/>
        <v>254261.49213953354</v>
      </c>
      <c r="O48" s="208">
        <f t="shared" si="9"/>
        <v>1228.9305453410793</v>
      </c>
      <c r="P48" s="208">
        <f t="shared" si="10"/>
        <v>2391.5479500612737</v>
      </c>
      <c r="Q48" s="208">
        <f t="shared" si="3"/>
        <v>3620.478495402353</v>
      </c>
      <c r="R48" s="155">
        <f t="shared" si="4"/>
        <v>251869.94418947227</v>
      </c>
    </row>
    <row r="49" spans="1:18" x14ac:dyDescent="0.25">
      <c r="A49" s="130">
        <f t="shared" si="11"/>
        <v>46569</v>
      </c>
      <c r="B49" s="131">
        <v>36</v>
      </c>
      <c r="C49" s="132">
        <f t="shared" si="12"/>
        <v>315507.22687229014</v>
      </c>
      <c r="D49" s="133">
        <f t="shared" si="1"/>
        <v>1524.95</v>
      </c>
      <c r="E49" s="133">
        <f t="shared" si="0"/>
        <v>3010.2744452519883</v>
      </c>
      <c r="F49" s="133">
        <f t="shared" si="5"/>
        <v>4535.2299999999996</v>
      </c>
      <c r="G49" s="132">
        <f t="shared" si="2"/>
        <v>312496.95242703817</v>
      </c>
      <c r="L49" s="206">
        <f t="shared" si="6"/>
        <v>46569</v>
      </c>
      <c r="M49" s="144">
        <f t="shared" si="7"/>
        <v>36</v>
      </c>
      <c r="N49" s="155">
        <f t="shared" si="8"/>
        <v>251869.94418947227</v>
      </c>
      <c r="O49" s="208">
        <f t="shared" si="9"/>
        <v>1217.3713969157832</v>
      </c>
      <c r="P49" s="208">
        <f t="shared" si="10"/>
        <v>2403.1070984865696</v>
      </c>
      <c r="Q49" s="208">
        <f t="shared" si="3"/>
        <v>3620.4784954023526</v>
      </c>
      <c r="R49" s="155">
        <f t="shared" si="4"/>
        <v>249466.8370909857</v>
      </c>
    </row>
    <row r="50" spans="1:18" x14ac:dyDescent="0.25">
      <c r="A50" s="130">
        <f t="shared" si="11"/>
        <v>46600</v>
      </c>
      <c r="B50" s="131">
        <v>37</v>
      </c>
      <c r="C50" s="132">
        <f t="shared" si="12"/>
        <v>312496.95242703817</v>
      </c>
      <c r="D50" s="133">
        <f t="shared" si="1"/>
        <v>1510.4</v>
      </c>
      <c r="E50" s="133">
        <f t="shared" si="0"/>
        <v>3024.8241050707065</v>
      </c>
      <c r="F50" s="133">
        <f t="shared" si="5"/>
        <v>4535.2299999999996</v>
      </c>
      <c r="G50" s="132">
        <f t="shared" si="2"/>
        <v>309472.12832196744</v>
      </c>
      <c r="L50" s="206">
        <f t="shared" si="6"/>
        <v>46600</v>
      </c>
      <c r="M50" s="144">
        <f t="shared" si="7"/>
        <v>37</v>
      </c>
      <c r="N50" s="155">
        <f t="shared" si="8"/>
        <v>249466.8370909857</v>
      </c>
      <c r="O50" s="208">
        <f t="shared" si="9"/>
        <v>1205.756379273098</v>
      </c>
      <c r="P50" s="208">
        <f t="shared" si="10"/>
        <v>2414.7221161292546</v>
      </c>
      <c r="Q50" s="208">
        <f t="shared" si="3"/>
        <v>3620.4784954023526</v>
      </c>
      <c r="R50" s="155">
        <f t="shared" si="4"/>
        <v>247052.11497485643</v>
      </c>
    </row>
    <row r="51" spans="1:18" x14ac:dyDescent="0.25">
      <c r="A51" s="130">
        <f t="shared" si="11"/>
        <v>46631</v>
      </c>
      <c r="B51" s="131">
        <v>38</v>
      </c>
      <c r="C51" s="132">
        <f t="shared" si="12"/>
        <v>309472.12832196744</v>
      </c>
      <c r="D51" s="133">
        <f t="shared" si="1"/>
        <v>1495.78</v>
      </c>
      <c r="E51" s="133">
        <f t="shared" si="0"/>
        <v>3039.4440882452145</v>
      </c>
      <c r="F51" s="133">
        <f t="shared" si="5"/>
        <v>4535.2299999999996</v>
      </c>
      <c r="G51" s="132">
        <f t="shared" si="2"/>
        <v>306432.68423372222</v>
      </c>
      <c r="L51" s="206">
        <f t="shared" si="6"/>
        <v>46631</v>
      </c>
      <c r="M51" s="144">
        <f t="shared" si="7"/>
        <v>38</v>
      </c>
      <c r="N51" s="155">
        <f t="shared" si="8"/>
        <v>247052.11497485643</v>
      </c>
      <c r="O51" s="208">
        <f t="shared" si="9"/>
        <v>1194.0852223784732</v>
      </c>
      <c r="P51" s="208">
        <f t="shared" si="10"/>
        <v>2426.3932730238798</v>
      </c>
      <c r="Q51" s="208">
        <f t="shared" si="3"/>
        <v>3620.478495402353</v>
      </c>
      <c r="R51" s="155">
        <f t="shared" si="4"/>
        <v>244625.72170183255</v>
      </c>
    </row>
    <row r="52" spans="1:18" x14ac:dyDescent="0.25">
      <c r="A52" s="130">
        <f t="shared" si="11"/>
        <v>46661</v>
      </c>
      <c r="B52" s="131">
        <v>39</v>
      </c>
      <c r="C52" s="132">
        <f t="shared" si="12"/>
        <v>306432.68423372222</v>
      </c>
      <c r="D52" s="133">
        <f t="shared" si="1"/>
        <v>1481.09</v>
      </c>
      <c r="E52" s="133">
        <f t="shared" si="0"/>
        <v>3054.1347346717334</v>
      </c>
      <c r="F52" s="133">
        <f t="shared" si="5"/>
        <v>4535.2299999999996</v>
      </c>
      <c r="G52" s="132">
        <f t="shared" si="2"/>
        <v>303378.54949905048</v>
      </c>
      <c r="L52" s="206">
        <f t="shared" si="6"/>
        <v>46661</v>
      </c>
      <c r="M52" s="144">
        <f t="shared" si="7"/>
        <v>39</v>
      </c>
      <c r="N52" s="155">
        <f t="shared" si="8"/>
        <v>244625.72170183255</v>
      </c>
      <c r="O52" s="208">
        <f t="shared" si="9"/>
        <v>1182.357654892191</v>
      </c>
      <c r="P52" s="208">
        <f t="shared" si="10"/>
        <v>2438.1208405101615</v>
      </c>
      <c r="Q52" s="208">
        <f t="shared" si="3"/>
        <v>3620.4784954023526</v>
      </c>
      <c r="R52" s="155">
        <f t="shared" si="4"/>
        <v>242187.6008613224</v>
      </c>
    </row>
    <row r="53" spans="1:18" x14ac:dyDescent="0.25">
      <c r="A53" s="130">
        <f t="shared" si="11"/>
        <v>46692</v>
      </c>
      <c r="B53" s="131">
        <v>40</v>
      </c>
      <c r="C53" s="132">
        <f t="shared" si="12"/>
        <v>303378.54949905048</v>
      </c>
      <c r="D53" s="133">
        <f t="shared" si="1"/>
        <v>1466.33</v>
      </c>
      <c r="E53" s="133">
        <f t="shared" si="0"/>
        <v>3068.8963858893135</v>
      </c>
      <c r="F53" s="133">
        <f t="shared" si="5"/>
        <v>4535.2299999999996</v>
      </c>
      <c r="G53" s="132">
        <f t="shared" si="2"/>
        <v>300309.65311316116</v>
      </c>
      <c r="L53" s="206">
        <f t="shared" si="6"/>
        <v>46692</v>
      </c>
      <c r="M53" s="144">
        <f t="shared" si="7"/>
        <v>40</v>
      </c>
      <c r="N53" s="155">
        <f t="shared" si="8"/>
        <v>242187.6008613224</v>
      </c>
      <c r="O53" s="208">
        <f t="shared" si="9"/>
        <v>1170.5734041630587</v>
      </c>
      <c r="P53" s="208">
        <f t="shared" si="10"/>
        <v>2449.9050912392945</v>
      </c>
      <c r="Q53" s="208">
        <f t="shared" si="3"/>
        <v>3620.4784954023535</v>
      </c>
      <c r="R53" s="155">
        <f t="shared" si="4"/>
        <v>239737.69577008311</v>
      </c>
    </row>
    <row r="54" spans="1:18" x14ac:dyDescent="0.25">
      <c r="A54" s="130">
        <f t="shared" si="11"/>
        <v>46722</v>
      </c>
      <c r="B54" s="131">
        <v>41</v>
      </c>
      <c r="C54" s="132">
        <f t="shared" si="12"/>
        <v>300309.65311316116</v>
      </c>
      <c r="D54" s="133">
        <f t="shared" si="1"/>
        <v>1451.5</v>
      </c>
      <c r="E54" s="133">
        <f t="shared" si="0"/>
        <v>3083.7293850877786</v>
      </c>
      <c r="F54" s="133">
        <f t="shared" si="5"/>
        <v>4535.2299999999996</v>
      </c>
      <c r="G54" s="132">
        <f t="shared" si="2"/>
        <v>297225.92372807337</v>
      </c>
      <c r="L54" s="206">
        <f t="shared" si="6"/>
        <v>46722</v>
      </c>
      <c r="M54" s="144">
        <f t="shared" si="7"/>
        <v>41</v>
      </c>
      <c r="N54" s="155">
        <f t="shared" si="8"/>
        <v>239737.69577008311</v>
      </c>
      <c r="O54" s="208">
        <f t="shared" si="9"/>
        <v>1158.732196222069</v>
      </c>
      <c r="P54" s="208">
        <f t="shared" si="10"/>
        <v>2461.746299180284</v>
      </c>
      <c r="Q54" s="208">
        <f t="shared" si="3"/>
        <v>3620.478495402353</v>
      </c>
      <c r="R54" s="155">
        <f t="shared" si="4"/>
        <v>237275.94947090282</v>
      </c>
    </row>
    <row r="55" spans="1:18" x14ac:dyDescent="0.25">
      <c r="A55" s="130">
        <f t="shared" si="11"/>
        <v>46753</v>
      </c>
      <c r="B55" s="131">
        <v>42</v>
      </c>
      <c r="C55" s="132">
        <f t="shared" si="12"/>
        <v>297225.92372807337</v>
      </c>
      <c r="D55" s="133">
        <f t="shared" si="1"/>
        <v>1436.59</v>
      </c>
      <c r="E55" s="133">
        <f t="shared" si="0"/>
        <v>3098.6340771157029</v>
      </c>
      <c r="F55" s="133">
        <f t="shared" si="5"/>
        <v>4535.2299999999996</v>
      </c>
      <c r="G55" s="132">
        <f t="shared" si="2"/>
        <v>294127.28965095768</v>
      </c>
      <c r="L55" s="206">
        <f t="shared" si="6"/>
        <v>46753</v>
      </c>
      <c r="M55" s="144">
        <f t="shared" si="7"/>
        <v>42</v>
      </c>
      <c r="N55" s="155">
        <f t="shared" si="8"/>
        <v>237275.94947090282</v>
      </c>
      <c r="O55" s="208">
        <f t="shared" si="9"/>
        <v>1146.833755776031</v>
      </c>
      <c r="P55" s="208">
        <f t="shared" si="10"/>
        <v>2473.6447396263225</v>
      </c>
      <c r="Q55" s="208">
        <f t="shared" si="3"/>
        <v>3620.4784954023535</v>
      </c>
      <c r="R55" s="155">
        <f t="shared" si="4"/>
        <v>234802.3047312765</v>
      </c>
    </row>
    <row r="56" spans="1:18" x14ac:dyDescent="0.25">
      <c r="A56" s="130">
        <f t="shared" si="11"/>
        <v>46784</v>
      </c>
      <c r="B56" s="131">
        <v>43</v>
      </c>
      <c r="C56" s="132">
        <f t="shared" si="12"/>
        <v>294127.28965095768</v>
      </c>
      <c r="D56" s="133">
        <f t="shared" si="1"/>
        <v>1421.62</v>
      </c>
      <c r="E56" s="133">
        <f t="shared" si="0"/>
        <v>3113.610808488429</v>
      </c>
      <c r="F56" s="133">
        <f t="shared" si="5"/>
        <v>4535.2299999999996</v>
      </c>
      <c r="G56" s="132">
        <f t="shared" si="2"/>
        <v>291013.67884246923</v>
      </c>
      <c r="L56" s="206">
        <f t="shared" si="6"/>
        <v>46784</v>
      </c>
      <c r="M56" s="144">
        <f t="shared" si="7"/>
        <v>43</v>
      </c>
      <c r="N56" s="155">
        <f t="shared" si="8"/>
        <v>234802.3047312765</v>
      </c>
      <c r="O56" s="208">
        <f t="shared" si="9"/>
        <v>1134.8778062011704</v>
      </c>
      <c r="P56" s="208">
        <f t="shared" si="10"/>
        <v>2485.6006892011828</v>
      </c>
      <c r="Q56" s="208">
        <f t="shared" si="3"/>
        <v>3620.4784954023535</v>
      </c>
      <c r="R56" s="155">
        <f t="shared" si="4"/>
        <v>232316.70404207532</v>
      </c>
    </row>
    <row r="57" spans="1:18" x14ac:dyDescent="0.25">
      <c r="A57" s="130">
        <f t="shared" si="11"/>
        <v>46813</v>
      </c>
      <c r="B57" s="131">
        <v>44</v>
      </c>
      <c r="C57" s="132">
        <f t="shared" si="12"/>
        <v>291013.67884246923</v>
      </c>
      <c r="D57" s="133">
        <f t="shared" si="1"/>
        <v>1406.57</v>
      </c>
      <c r="E57" s="133">
        <f t="shared" si="0"/>
        <v>3128.6599273961228</v>
      </c>
      <c r="F57" s="133">
        <f t="shared" si="5"/>
        <v>4535.2299999999996</v>
      </c>
      <c r="G57" s="132">
        <f t="shared" si="2"/>
        <v>287885.01891507313</v>
      </c>
      <c r="L57" s="206">
        <f t="shared" si="6"/>
        <v>46813</v>
      </c>
      <c r="M57" s="144">
        <f t="shared" si="7"/>
        <v>44</v>
      </c>
      <c r="N57" s="155">
        <f t="shared" si="8"/>
        <v>232316.70404207532</v>
      </c>
      <c r="O57" s="208">
        <f t="shared" si="9"/>
        <v>1122.864069536698</v>
      </c>
      <c r="P57" s="208">
        <f t="shared" si="10"/>
        <v>2497.614425865655</v>
      </c>
      <c r="Q57" s="208">
        <f t="shared" si="3"/>
        <v>3620.478495402353</v>
      </c>
      <c r="R57" s="155">
        <f t="shared" si="4"/>
        <v>229819.08961620968</v>
      </c>
    </row>
    <row r="58" spans="1:18" x14ac:dyDescent="0.25">
      <c r="A58" s="130">
        <f t="shared" si="11"/>
        <v>46844</v>
      </c>
      <c r="B58" s="131">
        <v>45</v>
      </c>
      <c r="C58" s="132">
        <f t="shared" si="12"/>
        <v>287885.01891507313</v>
      </c>
      <c r="D58" s="133">
        <f t="shared" si="1"/>
        <v>1391.44</v>
      </c>
      <c r="E58" s="133">
        <f t="shared" si="0"/>
        <v>3143.7817837118705</v>
      </c>
      <c r="F58" s="133">
        <f t="shared" si="5"/>
        <v>4535.2299999999996</v>
      </c>
      <c r="G58" s="132">
        <f t="shared" si="2"/>
        <v>284741.23713136127</v>
      </c>
      <c r="L58" s="206">
        <f t="shared" si="6"/>
        <v>46844</v>
      </c>
      <c r="M58" s="144">
        <f t="shared" si="7"/>
        <v>45</v>
      </c>
      <c r="N58" s="155">
        <f t="shared" si="8"/>
        <v>229819.08961620968</v>
      </c>
      <c r="O58" s="208">
        <f t="shared" si="9"/>
        <v>1110.7922664783473</v>
      </c>
      <c r="P58" s="208">
        <f t="shared" si="10"/>
        <v>2509.6862289240057</v>
      </c>
      <c r="Q58" s="208">
        <f t="shared" si="3"/>
        <v>3620.478495402353</v>
      </c>
      <c r="R58" s="155">
        <f t="shared" si="4"/>
        <v>227309.40338728568</v>
      </c>
    </row>
    <row r="59" spans="1:18" x14ac:dyDescent="0.25">
      <c r="A59" s="130">
        <f t="shared" si="11"/>
        <v>46874</v>
      </c>
      <c r="B59" s="131">
        <v>46</v>
      </c>
      <c r="C59" s="132">
        <f t="shared" si="12"/>
        <v>284741.23713136127</v>
      </c>
      <c r="D59" s="133">
        <f t="shared" si="1"/>
        <v>1376.25</v>
      </c>
      <c r="E59" s="133">
        <f t="shared" si="0"/>
        <v>3158.9767289998117</v>
      </c>
      <c r="F59" s="133">
        <f t="shared" si="5"/>
        <v>4535.2299999999996</v>
      </c>
      <c r="G59" s="132">
        <f t="shared" si="2"/>
        <v>281582.26040236145</v>
      </c>
      <c r="L59" s="206">
        <f t="shared" si="6"/>
        <v>46874</v>
      </c>
      <c r="M59" s="144">
        <f t="shared" si="7"/>
        <v>46</v>
      </c>
      <c r="N59" s="155">
        <f t="shared" si="8"/>
        <v>227309.40338728568</v>
      </c>
      <c r="O59" s="208">
        <f t="shared" si="9"/>
        <v>1098.6621163718812</v>
      </c>
      <c r="P59" s="208">
        <f t="shared" si="10"/>
        <v>2521.816379030472</v>
      </c>
      <c r="Q59" s="208">
        <f t="shared" si="3"/>
        <v>3620.4784954023535</v>
      </c>
      <c r="R59" s="155">
        <f t="shared" si="4"/>
        <v>224787.58700825521</v>
      </c>
    </row>
    <row r="60" spans="1:18" x14ac:dyDescent="0.25">
      <c r="A60" s="130">
        <f t="shared" si="11"/>
        <v>46905</v>
      </c>
      <c r="B60" s="131">
        <v>47</v>
      </c>
      <c r="C60" s="132">
        <f t="shared" si="12"/>
        <v>281582.26040236145</v>
      </c>
      <c r="D60" s="133">
        <f t="shared" si="1"/>
        <v>1360.98</v>
      </c>
      <c r="E60" s="133">
        <f t="shared" si="0"/>
        <v>3174.2451165233106</v>
      </c>
      <c r="F60" s="133">
        <f t="shared" si="5"/>
        <v>4535.2299999999996</v>
      </c>
      <c r="G60" s="132">
        <f t="shared" si="2"/>
        <v>278408.01528583816</v>
      </c>
      <c r="L60" s="206">
        <f t="shared" si="6"/>
        <v>46905</v>
      </c>
      <c r="M60" s="144">
        <f t="shared" si="7"/>
        <v>47</v>
      </c>
      <c r="N60" s="155">
        <f t="shared" si="8"/>
        <v>224787.58700825521</v>
      </c>
      <c r="O60" s="208">
        <f t="shared" si="9"/>
        <v>1086.4733372065675</v>
      </c>
      <c r="P60" s="208">
        <f t="shared" si="10"/>
        <v>2534.0051581957855</v>
      </c>
      <c r="Q60" s="208">
        <f t="shared" si="3"/>
        <v>3620.478495402353</v>
      </c>
      <c r="R60" s="155">
        <f t="shared" si="4"/>
        <v>222253.58185005942</v>
      </c>
    </row>
    <row r="61" spans="1:18" x14ac:dyDescent="0.25">
      <c r="A61" s="130">
        <f t="shared" si="11"/>
        <v>46935</v>
      </c>
      <c r="B61" s="131">
        <v>48</v>
      </c>
      <c r="C61" s="132">
        <f t="shared" si="12"/>
        <v>278408.01528583816</v>
      </c>
      <c r="D61" s="133">
        <f t="shared" si="1"/>
        <v>1345.64</v>
      </c>
      <c r="E61" s="133">
        <f t="shared" si="0"/>
        <v>3189.5873012531729</v>
      </c>
      <c r="F61" s="133">
        <f t="shared" si="5"/>
        <v>4535.2299999999996</v>
      </c>
      <c r="G61" s="132">
        <f t="shared" si="2"/>
        <v>275218.427984585</v>
      </c>
      <c r="L61" s="206">
        <f t="shared" si="6"/>
        <v>46935</v>
      </c>
      <c r="M61" s="144">
        <f t="shared" si="7"/>
        <v>48</v>
      </c>
      <c r="N61" s="155">
        <f t="shared" si="8"/>
        <v>222253.58185005942</v>
      </c>
      <c r="O61" s="208">
        <f t="shared" si="9"/>
        <v>1074.2256456086211</v>
      </c>
      <c r="P61" s="208">
        <f t="shared" si="10"/>
        <v>2546.2528497937319</v>
      </c>
      <c r="Q61" s="208">
        <f t="shared" si="3"/>
        <v>3620.478495402353</v>
      </c>
      <c r="R61" s="155">
        <f t="shared" si="4"/>
        <v>219707.32900026569</v>
      </c>
    </row>
    <row r="62" spans="1:18" x14ac:dyDescent="0.25">
      <c r="A62" s="130">
        <f t="shared" si="11"/>
        <v>46966</v>
      </c>
      <c r="B62" s="131">
        <v>49</v>
      </c>
      <c r="C62" s="132">
        <f t="shared" si="12"/>
        <v>275218.427984585</v>
      </c>
      <c r="D62" s="133">
        <f t="shared" si="1"/>
        <v>1330.22</v>
      </c>
      <c r="E62" s="133">
        <f t="shared" si="0"/>
        <v>3205.0036398758966</v>
      </c>
      <c r="F62" s="133">
        <f t="shared" si="5"/>
        <v>4535.2299999999996</v>
      </c>
      <c r="G62" s="132">
        <f t="shared" si="2"/>
        <v>272013.42434470908</v>
      </c>
      <c r="L62" s="206">
        <f t="shared" si="6"/>
        <v>46966</v>
      </c>
      <c r="M62" s="144">
        <f t="shared" si="7"/>
        <v>49</v>
      </c>
      <c r="N62" s="155">
        <f t="shared" si="8"/>
        <v>219707.32900026569</v>
      </c>
      <c r="O62" s="208">
        <f t="shared" si="9"/>
        <v>1061.9187568346179</v>
      </c>
      <c r="P62" s="208">
        <f t="shared" si="10"/>
        <v>2558.5597385677347</v>
      </c>
      <c r="Q62" s="208">
        <f t="shared" si="3"/>
        <v>3620.4784954023526</v>
      </c>
      <c r="R62" s="155">
        <f t="shared" si="4"/>
        <v>217148.76926169795</v>
      </c>
    </row>
    <row r="63" spans="1:18" x14ac:dyDescent="0.25">
      <c r="A63" s="130">
        <f t="shared" si="11"/>
        <v>46997</v>
      </c>
      <c r="B63" s="131">
        <v>50</v>
      </c>
      <c r="C63" s="132">
        <f t="shared" si="12"/>
        <v>272013.42434470908</v>
      </c>
      <c r="D63" s="133">
        <f t="shared" si="1"/>
        <v>1314.73</v>
      </c>
      <c r="E63" s="133">
        <f t="shared" si="0"/>
        <v>3220.4944908019638</v>
      </c>
      <c r="F63" s="133">
        <f t="shared" si="5"/>
        <v>4535.2299999999996</v>
      </c>
      <c r="G63" s="132">
        <f t="shared" si="2"/>
        <v>268792.92985390715</v>
      </c>
      <c r="L63" s="206">
        <f t="shared" si="6"/>
        <v>46997</v>
      </c>
      <c r="M63" s="144">
        <f t="shared" si="7"/>
        <v>50</v>
      </c>
      <c r="N63" s="155">
        <f t="shared" si="8"/>
        <v>217148.76926169795</v>
      </c>
      <c r="O63" s="208">
        <f t="shared" si="9"/>
        <v>1049.552384764874</v>
      </c>
      <c r="P63" s="208">
        <f t="shared" si="10"/>
        <v>2570.9261106374793</v>
      </c>
      <c r="Q63" s="208">
        <f t="shared" si="3"/>
        <v>3620.4784954023535</v>
      </c>
      <c r="R63" s="155">
        <f t="shared" si="4"/>
        <v>214577.84315106046</v>
      </c>
    </row>
    <row r="64" spans="1:18" x14ac:dyDescent="0.25">
      <c r="A64" s="130">
        <f t="shared" si="11"/>
        <v>47027</v>
      </c>
      <c r="B64" s="131">
        <v>51</v>
      </c>
      <c r="C64" s="132">
        <f t="shared" si="12"/>
        <v>268792.92985390715</v>
      </c>
      <c r="D64" s="133">
        <f t="shared" si="1"/>
        <v>1299.17</v>
      </c>
      <c r="E64" s="133">
        <f t="shared" si="0"/>
        <v>3236.0602141741729</v>
      </c>
      <c r="F64" s="133">
        <f t="shared" si="5"/>
        <v>4535.2299999999996</v>
      </c>
      <c r="G64" s="132">
        <f t="shared" si="2"/>
        <v>265556.86963973299</v>
      </c>
      <c r="L64" s="206">
        <f t="shared" si="6"/>
        <v>47027</v>
      </c>
      <c r="M64" s="144">
        <f t="shared" si="7"/>
        <v>51</v>
      </c>
      <c r="N64" s="155">
        <f t="shared" si="8"/>
        <v>214577.84315106046</v>
      </c>
      <c r="O64" s="208">
        <f t="shared" si="9"/>
        <v>1037.1262418967929</v>
      </c>
      <c r="P64" s="208">
        <f t="shared" si="10"/>
        <v>2583.3522535055604</v>
      </c>
      <c r="Q64" s="208">
        <f t="shared" si="3"/>
        <v>3620.4784954023535</v>
      </c>
      <c r="R64" s="155">
        <f t="shared" si="4"/>
        <v>211994.4908975549</v>
      </c>
    </row>
    <row r="65" spans="1:18" x14ac:dyDescent="0.25">
      <c r="A65" s="130">
        <f t="shared" si="11"/>
        <v>47058</v>
      </c>
      <c r="B65" s="131">
        <v>52</v>
      </c>
      <c r="C65" s="132">
        <f t="shared" si="12"/>
        <v>265556.86963973299</v>
      </c>
      <c r="D65" s="133">
        <f t="shared" si="1"/>
        <v>1283.52</v>
      </c>
      <c r="E65" s="133">
        <f t="shared" si="0"/>
        <v>3251.701171876015</v>
      </c>
      <c r="F65" s="133">
        <f t="shared" si="5"/>
        <v>4535.2299999999996</v>
      </c>
      <c r="G65" s="132">
        <f t="shared" si="2"/>
        <v>262305.168467857</v>
      </c>
      <c r="L65" s="206">
        <f t="shared" si="6"/>
        <v>47058</v>
      </c>
      <c r="M65" s="144">
        <f t="shared" si="7"/>
        <v>52</v>
      </c>
      <c r="N65" s="155">
        <f t="shared" si="8"/>
        <v>211994.4908975549</v>
      </c>
      <c r="O65" s="208">
        <f t="shared" si="9"/>
        <v>1024.6400393381825</v>
      </c>
      <c r="P65" s="208">
        <f t="shared" si="10"/>
        <v>2595.8384560641707</v>
      </c>
      <c r="Q65" s="208">
        <f t="shared" si="3"/>
        <v>3620.4784954023535</v>
      </c>
      <c r="R65" s="155">
        <f t="shared" si="4"/>
        <v>209398.65244149073</v>
      </c>
    </row>
    <row r="66" spans="1:18" x14ac:dyDescent="0.25">
      <c r="A66" s="130">
        <f t="shared" si="11"/>
        <v>47088</v>
      </c>
      <c r="B66" s="131">
        <v>53</v>
      </c>
      <c r="C66" s="132">
        <f t="shared" si="12"/>
        <v>262305.168467857</v>
      </c>
      <c r="D66" s="133">
        <f t="shared" si="1"/>
        <v>1267.81</v>
      </c>
      <c r="E66" s="133">
        <f t="shared" si="0"/>
        <v>3267.4177275400825</v>
      </c>
      <c r="F66" s="133">
        <f t="shared" si="5"/>
        <v>4535.2299999999996</v>
      </c>
      <c r="G66" s="132">
        <f t="shared" si="2"/>
        <v>259037.75074031693</v>
      </c>
      <c r="L66" s="206">
        <f t="shared" si="6"/>
        <v>47088</v>
      </c>
      <c r="M66" s="144">
        <f t="shared" si="7"/>
        <v>53</v>
      </c>
      <c r="N66" s="155">
        <f t="shared" si="8"/>
        <v>209398.65244149073</v>
      </c>
      <c r="O66" s="208">
        <f t="shared" si="9"/>
        <v>1012.0934868005392</v>
      </c>
      <c r="P66" s="208">
        <f t="shared" si="10"/>
        <v>2608.3850086018142</v>
      </c>
      <c r="Q66" s="208">
        <f t="shared" si="3"/>
        <v>3620.4784954023535</v>
      </c>
      <c r="R66" s="155">
        <f t="shared" si="4"/>
        <v>206790.26743288891</v>
      </c>
    </row>
    <row r="67" spans="1:18" x14ac:dyDescent="0.25">
      <c r="A67" s="130">
        <f t="shared" si="11"/>
        <v>47119</v>
      </c>
      <c r="B67" s="131">
        <v>54</v>
      </c>
      <c r="C67" s="132">
        <f t="shared" si="12"/>
        <v>259037.75074031693</v>
      </c>
      <c r="D67" s="133">
        <f t="shared" si="1"/>
        <v>1252.02</v>
      </c>
      <c r="E67" s="133">
        <f t="shared" si="0"/>
        <v>3283.2102465565258</v>
      </c>
      <c r="F67" s="133">
        <f t="shared" si="5"/>
        <v>4535.2299999999996</v>
      </c>
      <c r="G67" s="132">
        <f t="shared" si="2"/>
        <v>255754.5404937604</v>
      </c>
      <c r="L67" s="206">
        <f t="shared" si="6"/>
        <v>47119</v>
      </c>
      <c r="M67" s="144">
        <f t="shared" si="7"/>
        <v>54</v>
      </c>
      <c r="N67" s="155">
        <f t="shared" si="8"/>
        <v>206790.26743288891</v>
      </c>
      <c r="O67" s="208">
        <f t="shared" si="9"/>
        <v>999.48629259229688</v>
      </c>
      <c r="P67" s="208">
        <f t="shared" si="10"/>
        <v>2620.9922028100564</v>
      </c>
      <c r="Q67" s="208">
        <f t="shared" si="3"/>
        <v>3620.4784954023535</v>
      </c>
      <c r="R67" s="155">
        <f t="shared" si="4"/>
        <v>204169.27523007884</v>
      </c>
    </row>
    <row r="68" spans="1:18" x14ac:dyDescent="0.25">
      <c r="A68" s="130">
        <f t="shared" si="11"/>
        <v>47150</v>
      </c>
      <c r="B68" s="131">
        <v>55</v>
      </c>
      <c r="C68" s="132">
        <f t="shared" si="12"/>
        <v>255754.5404937604</v>
      </c>
      <c r="D68" s="133">
        <f t="shared" si="1"/>
        <v>1236.1500000000001</v>
      </c>
      <c r="E68" s="133">
        <f t="shared" si="0"/>
        <v>3299.0790960815493</v>
      </c>
      <c r="F68" s="133">
        <f t="shared" si="5"/>
        <v>4535.2299999999996</v>
      </c>
      <c r="G68" s="132">
        <f t="shared" si="2"/>
        <v>252455.46139767885</v>
      </c>
      <c r="L68" s="206">
        <f t="shared" si="6"/>
        <v>47150</v>
      </c>
      <c r="M68" s="144">
        <f t="shared" si="7"/>
        <v>55</v>
      </c>
      <c r="N68" s="155">
        <f t="shared" si="8"/>
        <v>204169.27523007884</v>
      </c>
      <c r="O68" s="208">
        <f t="shared" si="9"/>
        <v>986.81816361204824</v>
      </c>
      <c r="P68" s="208">
        <f t="shared" si="10"/>
        <v>2633.6603317903046</v>
      </c>
      <c r="Q68" s="208">
        <f t="shared" si="3"/>
        <v>3620.4784954023526</v>
      </c>
      <c r="R68" s="155">
        <f t="shared" si="4"/>
        <v>201535.61489828854</v>
      </c>
    </row>
    <row r="69" spans="1:18" x14ac:dyDescent="0.25">
      <c r="A69" s="130">
        <f t="shared" si="11"/>
        <v>47178</v>
      </c>
      <c r="B69" s="131">
        <v>56</v>
      </c>
      <c r="C69" s="132">
        <f t="shared" si="12"/>
        <v>252455.46139767885</v>
      </c>
      <c r="D69" s="133">
        <f t="shared" si="1"/>
        <v>1220.2</v>
      </c>
      <c r="E69" s="133">
        <f t="shared" si="0"/>
        <v>3315.0246450459435</v>
      </c>
      <c r="F69" s="133">
        <f t="shared" si="5"/>
        <v>4535.2299999999996</v>
      </c>
      <c r="G69" s="132">
        <f t="shared" si="2"/>
        <v>249140.4367526329</v>
      </c>
      <c r="L69" s="206">
        <f t="shared" si="6"/>
        <v>47178</v>
      </c>
      <c r="M69" s="144">
        <f t="shared" si="7"/>
        <v>56</v>
      </c>
      <c r="N69" s="155">
        <f t="shared" si="8"/>
        <v>201535.61489828854</v>
      </c>
      <c r="O69" s="208">
        <f t="shared" si="9"/>
        <v>974.08880534172863</v>
      </c>
      <c r="P69" s="208">
        <f t="shared" si="10"/>
        <v>2646.3896900606246</v>
      </c>
      <c r="Q69" s="208">
        <f t="shared" si="3"/>
        <v>3620.4784954023535</v>
      </c>
      <c r="R69" s="155">
        <f t="shared" si="4"/>
        <v>198889.2252082279</v>
      </c>
    </row>
    <row r="70" spans="1:18" x14ac:dyDescent="0.25">
      <c r="A70" s="130">
        <f t="shared" si="11"/>
        <v>47209</v>
      </c>
      <c r="B70" s="131">
        <v>57</v>
      </c>
      <c r="C70" s="132">
        <f t="shared" si="12"/>
        <v>249140.4367526329</v>
      </c>
      <c r="D70" s="133">
        <f t="shared" si="1"/>
        <v>1204.18</v>
      </c>
      <c r="E70" s="133">
        <f t="shared" si="0"/>
        <v>3331.0472641636652</v>
      </c>
      <c r="F70" s="133">
        <f t="shared" si="5"/>
        <v>4535.2299999999996</v>
      </c>
      <c r="G70" s="132">
        <f t="shared" si="2"/>
        <v>245809.38948846923</v>
      </c>
      <c r="L70" s="206">
        <f t="shared" si="6"/>
        <v>47209</v>
      </c>
      <c r="M70" s="144">
        <f t="shared" si="7"/>
        <v>57</v>
      </c>
      <c r="N70" s="155">
        <f t="shared" si="8"/>
        <v>198889.2252082279</v>
      </c>
      <c r="O70" s="208">
        <f t="shared" si="9"/>
        <v>961.29792183976883</v>
      </c>
      <c r="P70" s="208">
        <f t="shared" si="10"/>
        <v>2659.180573562584</v>
      </c>
      <c r="Q70" s="208">
        <f t="shared" si="3"/>
        <v>3620.4784954023526</v>
      </c>
      <c r="R70" s="155">
        <f t="shared" si="4"/>
        <v>196230.0446346653</v>
      </c>
    </row>
    <row r="71" spans="1:18" x14ac:dyDescent="0.25">
      <c r="A71" s="130">
        <f t="shared" si="11"/>
        <v>47239</v>
      </c>
      <c r="B71" s="131">
        <v>58</v>
      </c>
      <c r="C71" s="132">
        <f t="shared" si="12"/>
        <v>245809.38948846923</v>
      </c>
      <c r="D71" s="133">
        <f t="shared" si="1"/>
        <v>1188.08</v>
      </c>
      <c r="E71" s="133">
        <f t="shared" si="0"/>
        <v>3347.1473259404565</v>
      </c>
      <c r="F71" s="133">
        <f t="shared" si="5"/>
        <v>4535.2299999999996</v>
      </c>
      <c r="G71" s="132">
        <f t="shared" si="2"/>
        <v>242462.24216252877</v>
      </c>
      <c r="L71" s="206">
        <f t="shared" si="6"/>
        <v>47239</v>
      </c>
      <c r="M71" s="144">
        <f t="shared" si="7"/>
        <v>58</v>
      </c>
      <c r="N71" s="155">
        <f t="shared" si="8"/>
        <v>196230.0446346653</v>
      </c>
      <c r="O71" s="208">
        <f t="shared" si="9"/>
        <v>948.44521573421628</v>
      </c>
      <c r="P71" s="208">
        <f t="shared" si="10"/>
        <v>2672.0332796681364</v>
      </c>
      <c r="Q71" s="208">
        <f t="shared" si="3"/>
        <v>3620.4784954023526</v>
      </c>
      <c r="R71" s="155">
        <f t="shared" si="4"/>
        <v>193558.01135499717</v>
      </c>
    </row>
    <row r="72" spans="1:18" x14ac:dyDescent="0.25">
      <c r="A72" s="130">
        <f t="shared" si="11"/>
        <v>47270</v>
      </c>
      <c r="B72" s="131">
        <v>59</v>
      </c>
      <c r="C72" s="132">
        <f t="shared" si="12"/>
        <v>242462.24216252877</v>
      </c>
      <c r="D72" s="133">
        <f t="shared" si="1"/>
        <v>1171.9000000000001</v>
      </c>
      <c r="E72" s="133">
        <f t="shared" si="0"/>
        <v>3363.3252046825019</v>
      </c>
      <c r="F72" s="133">
        <f t="shared" si="5"/>
        <v>4535.2299999999996</v>
      </c>
      <c r="G72" s="132">
        <f t="shared" si="2"/>
        <v>239098.91695784626</v>
      </c>
      <c r="L72" s="206">
        <f t="shared" si="6"/>
        <v>47270</v>
      </c>
      <c r="M72" s="144">
        <f t="shared" si="7"/>
        <v>59</v>
      </c>
      <c r="N72" s="155">
        <f t="shared" si="8"/>
        <v>193558.01135499717</v>
      </c>
      <c r="O72" s="208">
        <f t="shared" si="9"/>
        <v>935.53038821582038</v>
      </c>
      <c r="P72" s="208">
        <f t="shared" si="10"/>
        <v>2684.9481071865321</v>
      </c>
      <c r="Q72" s="208">
        <f t="shared" si="3"/>
        <v>3620.4784954023526</v>
      </c>
      <c r="R72" s="155">
        <f t="shared" si="4"/>
        <v>190873.06324781064</v>
      </c>
    </row>
    <row r="73" spans="1:18" x14ac:dyDescent="0.25">
      <c r="A73" s="130">
        <f t="shared" si="11"/>
        <v>47300</v>
      </c>
      <c r="B73" s="131">
        <v>60</v>
      </c>
      <c r="C73" s="132">
        <f t="shared" si="12"/>
        <v>239098.91695784626</v>
      </c>
      <c r="D73" s="133">
        <f t="shared" si="1"/>
        <v>1155.6400000000001</v>
      </c>
      <c r="E73" s="133">
        <f t="shared" si="0"/>
        <v>3379.5812765051342</v>
      </c>
      <c r="F73" s="133">
        <f t="shared" si="5"/>
        <v>4535.2299999999996</v>
      </c>
      <c r="G73" s="132">
        <f t="shared" si="2"/>
        <v>235719.33568134112</v>
      </c>
      <c r="L73" s="206">
        <f t="shared" si="6"/>
        <v>47300</v>
      </c>
      <c r="M73" s="144">
        <f t="shared" si="7"/>
        <v>60</v>
      </c>
      <c r="N73" s="155">
        <f t="shared" si="8"/>
        <v>190873.06324781064</v>
      </c>
      <c r="O73" s="208">
        <f t="shared" si="9"/>
        <v>922.55313903108549</v>
      </c>
      <c r="P73" s="208">
        <f t="shared" si="10"/>
        <v>2697.9253563712678</v>
      </c>
      <c r="Q73" s="208">
        <f t="shared" si="3"/>
        <v>3620.4784954023535</v>
      </c>
      <c r="R73" s="155">
        <f t="shared" si="4"/>
        <v>188175.13789143937</v>
      </c>
    </row>
    <row r="74" spans="1:18" x14ac:dyDescent="0.25">
      <c r="A74" s="130">
        <f t="shared" si="11"/>
        <v>47331</v>
      </c>
      <c r="B74" s="131">
        <v>61</v>
      </c>
      <c r="C74" s="132">
        <f t="shared" si="12"/>
        <v>235719.33568134112</v>
      </c>
      <c r="D74" s="133">
        <f t="shared" si="1"/>
        <v>1139.31</v>
      </c>
      <c r="E74" s="133">
        <f t="shared" si="0"/>
        <v>3395.9159193415753</v>
      </c>
      <c r="F74" s="133">
        <f t="shared" si="5"/>
        <v>4535.2299999999996</v>
      </c>
      <c r="G74" s="132">
        <f t="shared" si="2"/>
        <v>232323.41976199954</v>
      </c>
      <c r="L74" s="206">
        <f t="shared" si="6"/>
        <v>47331</v>
      </c>
      <c r="M74" s="144">
        <f t="shared" si="7"/>
        <v>61</v>
      </c>
      <c r="N74" s="155">
        <f t="shared" si="8"/>
        <v>188175.13789143937</v>
      </c>
      <c r="O74" s="208">
        <f t="shared" si="9"/>
        <v>909.51316647529086</v>
      </c>
      <c r="P74" s="208">
        <f t="shared" si="10"/>
        <v>2710.9653289270623</v>
      </c>
      <c r="Q74" s="208">
        <f t="shared" si="3"/>
        <v>3620.478495402353</v>
      </c>
      <c r="R74" s="155">
        <f t="shared" si="4"/>
        <v>185464.17256251231</v>
      </c>
    </row>
    <row r="75" spans="1:18" x14ac:dyDescent="0.25">
      <c r="A75" s="130">
        <f t="shared" si="11"/>
        <v>47362</v>
      </c>
      <c r="B75" s="131">
        <v>62</v>
      </c>
      <c r="C75" s="132">
        <f t="shared" si="12"/>
        <v>232323.41976199954</v>
      </c>
      <c r="D75" s="133">
        <f t="shared" si="1"/>
        <v>1122.9000000000001</v>
      </c>
      <c r="E75" s="133">
        <f t="shared" si="0"/>
        <v>3412.3295129517264</v>
      </c>
      <c r="F75" s="133">
        <f t="shared" si="5"/>
        <v>4535.2299999999996</v>
      </c>
      <c r="G75" s="132">
        <f t="shared" si="2"/>
        <v>228911.09024904782</v>
      </c>
      <c r="L75" s="206">
        <f t="shared" si="6"/>
        <v>47362</v>
      </c>
      <c r="M75" s="144">
        <f t="shared" si="7"/>
        <v>62</v>
      </c>
      <c r="N75" s="155">
        <f t="shared" si="8"/>
        <v>185464.17256251231</v>
      </c>
      <c r="O75" s="208">
        <f t="shared" si="9"/>
        <v>896.41016738547705</v>
      </c>
      <c r="P75" s="208">
        <f t="shared" si="10"/>
        <v>2724.068328016876</v>
      </c>
      <c r="Q75" s="208">
        <f t="shared" si="3"/>
        <v>3620.478495402353</v>
      </c>
      <c r="R75" s="155">
        <f t="shared" si="4"/>
        <v>182740.10423449543</v>
      </c>
    </row>
    <row r="76" spans="1:18" x14ac:dyDescent="0.25">
      <c r="A76" s="130">
        <f t="shared" si="11"/>
        <v>47392</v>
      </c>
      <c r="B76" s="131">
        <v>63</v>
      </c>
      <c r="C76" s="132">
        <f t="shared" si="12"/>
        <v>228911.09024904782</v>
      </c>
      <c r="D76" s="133">
        <f t="shared" si="1"/>
        <v>1106.4000000000001</v>
      </c>
      <c r="E76" s="133">
        <f t="shared" si="0"/>
        <v>3428.8224389309935</v>
      </c>
      <c r="F76" s="133">
        <f t="shared" si="5"/>
        <v>4535.2299999999996</v>
      </c>
      <c r="G76" s="132">
        <f t="shared" si="2"/>
        <v>225482.26781011681</v>
      </c>
      <c r="L76" s="206">
        <f t="shared" si="6"/>
        <v>47392</v>
      </c>
      <c r="M76" s="144">
        <f t="shared" si="7"/>
        <v>63</v>
      </c>
      <c r="N76" s="155">
        <f t="shared" si="8"/>
        <v>182740.10423449543</v>
      </c>
      <c r="O76" s="208">
        <f t="shared" si="9"/>
        <v>883.24383713339546</v>
      </c>
      <c r="P76" s="208">
        <f t="shared" si="10"/>
        <v>2737.2346582689579</v>
      </c>
      <c r="Q76" s="208">
        <f t="shared" si="3"/>
        <v>3620.4784954023535</v>
      </c>
      <c r="R76" s="155">
        <f t="shared" si="4"/>
        <v>180002.86957622648</v>
      </c>
    </row>
    <row r="77" spans="1:18" x14ac:dyDescent="0.25">
      <c r="A77" s="130">
        <f t="shared" si="11"/>
        <v>47423</v>
      </c>
      <c r="B77" s="131">
        <v>64</v>
      </c>
      <c r="C77" s="132">
        <f t="shared" si="12"/>
        <v>225482.26781011681</v>
      </c>
      <c r="D77" s="133">
        <f t="shared" si="1"/>
        <v>1089.83</v>
      </c>
      <c r="E77" s="133">
        <f t="shared" si="0"/>
        <v>3445.3950807191595</v>
      </c>
      <c r="F77" s="133">
        <f t="shared" si="5"/>
        <v>4535.2299999999996</v>
      </c>
      <c r="G77" s="132">
        <f t="shared" si="2"/>
        <v>222036.87272939764</v>
      </c>
      <c r="L77" s="206">
        <f t="shared" si="6"/>
        <v>47423</v>
      </c>
      <c r="M77" s="144">
        <f t="shared" si="7"/>
        <v>64</v>
      </c>
      <c r="N77" s="155">
        <f t="shared" si="8"/>
        <v>180002.86957622648</v>
      </c>
      <c r="O77" s="208">
        <f t="shared" si="9"/>
        <v>870.01386961842877</v>
      </c>
      <c r="P77" s="208">
        <f t="shared" si="10"/>
        <v>2750.4646257839245</v>
      </c>
      <c r="Q77" s="208">
        <f t="shared" si="3"/>
        <v>3620.4784954023535</v>
      </c>
      <c r="R77" s="155">
        <f t="shared" si="4"/>
        <v>177252.40495044255</v>
      </c>
    </row>
    <row r="78" spans="1:18" x14ac:dyDescent="0.25">
      <c r="A78" s="130">
        <f t="shared" si="11"/>
        <v>47453</v>
      </c>
      <c r="B78" s="131">
        <v>65</v>
      </c>
      <c r="C78" s="132">
        <f t="shared" si="12"/>
        <v>222036.87272939764</v>
      </c>
      <c r="D78" s="133">
        <f t="shared" si="1"/>
        <v>1073.18</v>
      </c>
      <c r="E78" s="133">
        <f t="shared" ref="E78:E133" si="13">PPMT($E$10/12,B78,$E$7,-$E$8,$E$9,0)</f>
        <v>3462.0478236093022</v>
      </c>
      <c r="F78" s="133">
        <f t="shared" si="5"/>
        <v>4535.2299999999996</v>
      </c>
      <c r="G78" s="132">
        <f t="shared" si="2"/>
        <v>218574.82490578835</v>
      </c>
      <c r="L78" s="206">
        <f t="shared" si="6"/>
        <v>47453</v>
      </c>
      <c r="M78" s="144">
        <f t="shared" si="7"/>
        <v>65</v>
      </c>
      <c r="N78" s="155">
        <f t="shared" si="8"/>
        <v>177252.40495044255</v>
      </c>
      <c r="O78" s="208">
        <f t="shared" si="9"/>
        <v>856.71995726047317</v>
      </c>
      <c r="P78" s="208">
        <f t="shared" si="10"/>
        <v>2763.7585381418799</v>
      </c>
      <c r="Q78" s="208">
        <f t="shared" si="3"/>
        <v>3620.478495402353</v>
      </c>
      <c r="R78" s="155">
        <f t="shared" si="4"/>
        <v>174488.64641230067</v>
      </c>
    </row>
    <row r="79" spans="1:18" x14ac:dyDescent="0.25">
      <c r="A79" s="130">
        <f t="shared" si="11"/>
        <v>47484</v>
      </c>
      <c r="B79" s="131">
        <v>66</v>
      </c>
      <c r="C79" s="132">
        <f t="shared" si="12"/>
        <v>218574.82490578835</v>
      </c>
      <c r="D79" s="133">
        <f t="shared" ref="D79:D133" si="14">ROUND(C79*$E$10/12,2)</f>
        <v>1056.44</v>
      </c>
      <c r="E79" s="133">
        <f t="shared" si="13"/>
        <v>3478.7810547567478</v>
      </c>
      <c r="F79" s="133">
        <f t="shared" si="5"/>
        <v>4535.2299999999996</v>
      </c>
      <c r="G79" s="132">
        <f t="shared" ref="G79:G133" si="15">C79-E79</f>
        <v>215096.0438510316</v>
      </c>
      <c r="L79" s="206">
        <f t="shared" si="6"/>
        <v>47484</v>
      </c>
      <c r="M79" s="144">
        <f t="shared" si="7"/>
        <v>66</v>
      </c>
      <c r="N79" s="155">
        <f t="shared" si="8"/>
        <v>174488.64641230067</v>
      </c>
      <c r="O79" s="208">
        <f t="shared" si="9"/>
        <v>843.36179099278729</v>
      </c>
      <c r="P79" s="208">
        <f t="shared" si="10"/>
        <v>2777.116704409566</v>
      </c>
      <c r="Q79" s="208">
        <f t="shared" ref="Q79:Q142" si="16">IF(M79="","",SUM(O79:P79))</f>
        <v>3620.4784954023535</v>
      </c>
      <c r="R79" s="155">
        <f t="shared" ref="R79:R142" si="17">IF(M79="","",SUM(N79)-SUM(P79))</f>
        <v>171711.52970789111</v>
      </c>
    </row>
    <row r="80" spans="1:18" x14ac:dyDescent="0.25">
      <c r="A80" s="130">
        <f t="shared" si="11"/>
        <v>47515</v>
      </c>
      <c r="B80" s="131">
        <v>67</v>
      </c>
      <c r="C80" s="132">
        <f t="shared" si="12"/>
        <v>215096.0438510316</v>
      </c>
      <c r="D80" s="133">
        <f t="shared" si="14"/>
        <v>1039.6300000000001</v>
      </c>
      <c r="E80" s="133">
        <f t="shared" si="13"/>
        <v>3495.5951631880721</v>
      </c>
      <c r="F80" s="133">
        <f t="shared" ref="F80:F133" si="18">F79</f>
        <v>4535.2299999999996</v>
      </c>
      <c r="G80" s="132">
        <f t="shared" si="15"/>
        <v>211600.44868784354</v>
      </c>
      <c r="L80" s="206">
        <f t="shared" ref="L80:L143" si="19">IF(M80="","",EDATE(L79,1))</f>
        <v>47515</v>
      </c>
      <c r="M80" s="144">
        <f t="shared" ref="M80:M143" si="20">IF(M79="","",IF(SUM(M79)+1&lt;=$E$7,SUM(M79)+1,""))</f>
        <v>67</v>
      </c>
      <c r="N80" s="155">
        <f t="shared" ref="N80:N143" si="21">IF(M80="","",R79)</f>
        <v>171711.52970789111</v>
      </c>
      <c r="O80" s="208">
        <f t="shared" ref="O80:O143" si="22">IF(M80="","",IPMT($P$10/12,M80,$P$7,-$P$8,$P$9,0))</f>
        <v>829.93906025480783</v>
      </c>
      <c r="P80" s="208">
        <f t="shared" ref="P80:P143" si="23">IF(M80="","",PPMT($P$10/12,M80,$P$7,-$P$8,$P$9,0))</f>
        <v>2790.5394351475456</v>
      </c>
      <c r="Q80" s="208">
        <f t="shared" si="16"/>
        <v>3620.4784954023535</v>
      </c>
      <c r="R80" s="155">
        <f t="shared" si="17"/>
        <v>168920.99027274357</v>
      </c>
    </row>
    <row r="81" spans="1:18" x14ac:dyDescent="0.25">
      <c r="A81" s="130">
        <f t="shared" ref="A81:A133" si="24">EDATE(A80,1)</f>
        <v>47543</v>
      </c>
      <c r="B81" s="131">
        <v>68</v>
      </c>
      <c r="C81" s="132">
        <f t="shared" ref="C81:C133" si="25">G80</f>
        <v>211600.44868784354</v>
      </c>
      <c r="D81" s="133">
        <f t="shared" si="14"/>
        <v>1022.74</v>
      </c>
      <c r="E81" s="133">
        <f t="shared" si="13"/>
        <v>3512.4905398101478</v>
      </c>
      <c r="F81" s="133">
        <f t="shared" si="18"/>
        <v>4535.2299999999996</v>
      </c>
      <c r="G81" s="132">
        <f t="shared" si="15"/>
        <v>208087.95814803339</v>
      </c>
      <c r="L81" s="206">
        <f t="shared" si="19"/>
        <v>47543</v>
      </c>
      <c r="M81" s="144">
        <f t="shared" si="20"/>
        <v>68</v>
      </c>
      <c r="N81" s="155">
        <f t="shared" si="21"/>
        <v>168920.99027274357</v>
      </c>
      <c r="O81" s="208">
        <f t="shared" si="22"/>
        <v>816.4514529849281</v>
      </c>
      <c r="P81" s="208">
        <f t="shared" si="23"/>
        <v>2804.027042417425</v>
      </c>
      <c r="Q81" s="208">
        <f t="shared" si="16"/>
        <v>3620.478495402353</v>
      </c>
      <c r="R81" s="155">
        <f t="shared" si="17"/>
        <v>166116.96323032613</v>
      </c>
    </row>
    <row r="82" spans="1:18" x14ac:dyDescent="0.25">
      <c r="A82" s="130">
        <f t="shared" si="24"/>
        <v>47574</v>
      </c>
      <c r="B82" s="131">
        <v>69</v>
      </c>
      <c r="C82" s="132">
        <f t="shared" si="25"/>
        <v>208087.95814803339</v>
      </c>
      <c r="D82" s="133">
        <f t="shared" si="14"/>
        <v>1005.76</v>
      </c>
      <c r="E82" s="133">
        <f t="shared" si="13"/>
        <v>3529.4675774192292</v>
      </c>
      <c r="F82" s="133">
        <f t="shared" si="18"/>
        <v>4535.2299999999996</v>
      </c>
      <c r="G82" s="132">
        <f t="shared" si="15"/>
        <v>204558.49057061417</v>
      </c>
      <c r="L82" s="206">
        <f t="shared" si="19"/>
        <v>47574</v>
      </c>
      <c r="M82" s="144">
        <f t="shared" si="20"/>
        <v>69</v>
      </c>
      <c r="N82" s="155">
        <f t="shared" si="21"/>
        <v>166116.96323032613</v>
      </c>
      <c r="O82" s="208">
        <f t="shared" si="22"/>
        <v>802.8986556132437</v>
      </c>
      <c r="P82" s="208">
        <f t="shared" si="23"/>
        <v>2817.579839789109</v>
      </c>
      <c r="Q82" s="208">
        <f t="shared" si="16"/>
        <v>3620.4784954023526</v>
      </c>
      <c r="R82" s="155">
        <f t="shared" si="17"/>
        <v>163299.38339053703</v>
      </c>
    </row>
    <row r="83" spans="1:18" x14ac:dyDescent="0.25">
      <c r="A83" s="130">
        <f t="shared" si="24"/>
        <v>47604</v>
      </c>
      <c r="B83" s="131">
        <v>70</v>
      </c>
      <c r="C83" s="132">
        <f t="shared" si="25"/>
        <v>204558.49057061417</v>
      </c>
      <c r="D83" s="133">
        <f t="shared" si="14"/>
        <v>988.7</v>
      </c>
      <c r="E83" s="133">
        <f t="shared" si="13"/>
        <v>3546.5266707100891</v>
      </c>
      <c r="F83" s="133">
        <f t="shared" si="18"/>
        <v>4535.2299999999996</v>
      </c>
      <c r="G83" s="132">
        <f t="shared" si="15"/>
        <v>201011.96389990408</v>
      </c>
      <c r="L83" s="206">
        <f t="shared" si="19"/>
        <v>47604</v>
      </c>
      <c r="M83" s="144">
        <f t="shared" si="20"/>
        <v>70</v>
      </c>
      <c r="N83" s="155">
        <f t="shared" si="21"/>
        <v>163299.38339053703</v>
      </c>
      <c r="O83" s="208">
        <f t="shared" si="22"/>
        <v>789.28035305426306</v>
      </c>
      <c r="P83" s="208">
        <f t="shared" si="23"/>
        <v>2831.1981423480897</v>
      </c>
      <c r="Q83" s="208">
        <f t="shared" si="16"/>
        <v>3620.4784954023526</v>
      </c>
      <c r="R83" s="155">
        <f t="shared" si="17"/>
        <v>160468.18524818894</v>
      </c>
    </row>
    <row r="84" spans="1:18" x14ac:dyDescent="0.25">
      <c r="A84" s="130">
        <f t="shared" si="24"/>
        <v>47635</v>
      </c>
      <c r="B84" s="131">
        <v>71</v>
      </c>
      <c r="C84" s="132">
        <f t="shared" si="25"/>
        <v>201011.96389990408</v>
      </c>
      <c r="D84" s="133">
        <f t="shared" si="14"/>
        <v>971.56</v>
      </c>
      <c r="E84" s="133">
        <f t="shared" si="13"/>
        <v>3563.6682162851876</v>
      </c>
      <c r="F84" s="133">
        <f t="shared" si="18"/>
        <v>4535.2299999999996</v>
      </c>
      <c r="G84" s="132">
        <f t="shared" si="15"/>
        <v>197448.2956836189</v>
      </c>
      <c r="L84" s="206">
        <f t="shared" si="19"/>
        <v>47635</v>
      </c>
      <c r="M84" s="144">
        <f t="shared" si="20"/>
        <v>71</v>
      </c>
      <c r="N84" s="155">
        <f t="shared" si="21"/>
        <v>160468.18524818894</v>
      </c>
      <c r="O84" s="208">
        <f t="shared" si="22"/>
        <v>775.59622869958059</v>
      </c>
      <c r="P84" s="208">
        <f t="shared" si="23"/>
        <v>2844.8822667027721</v>
      </c>
      <c r="Q84" s="208">
        <f t="shared" si="16"/>
        <v>3620.4784954023526</v>
      </c>
      <c r="R84" s="155">
        <f t="shared" si="17"/>
        <v>157623.30298148617</v>
      </c>
    </row>
    <row r="85" spans="1:18" x14ac:dyDescent="0.25">
      <c r="A85" s="130">
        <f t="shared" si="24"/>
        <v>47665</v>
      </c>
      <c r="B85" s="131">
        <v>72</v>
      </c>
      <c r="C85" s="132">
        <f t="shared" si="25"/>
        <v>197448.2956836189</v>
      </c>
      <c r="D85" s="133">
        <f t="shared" si="14"/>
        <v>954.33</v>
      </c>
      <c r="E85" s="133">
        <f t="shared" si="13"/>
        <v>3580.8926126638994</v>
      </c>
      <c r="F85" s="133">
        <f t="shared" si="18"/>
        <v>4535.2299999999996</v>
      </c>
      <c r="G85" s="132">
        <f t="shared" si="15"/>
        <v>193867.40307095498</v>
      </c>
      <c r="L85" s="206">
        <f t="shared" si="19"/>
        <v>47665</v>
      </c>
      <c r="M85" s="144">
        <f t="shared" si="20"/>
        <v>72</v>
      </c>
      <c r="N85" s="155">
        <f t="shared" si="21"/>
        <v>157623.30298148617</v>
      </c>
      <c r="O85" s="208">
        <f t="shared" si="22"/>
        <v>761.84596441051701</v>
      </c>
      <c r="P85" s="208">
        <f t="shared" si="23"/>
        <v>2858.6325309918357</v>
      </c>
      <c r="Q85" s="208">
        <f t="shared" si="16"/>
        <v>3620.4784954023526</v>
      </c>
      <c r="R85" s="155">
        <f t="shared" si="17"/>
        <v>154764.67045049433</v>
      </c>
    </row>
    <row r="86" spans="1:18" x14ac:dyDescent="0.25">
      <c r="A86" s="130">
        <f t="shared" si="24"/>
        <v>47696</v>
      </c>
      <c r="B86" s="131">
        <v>73</v>
      </c>
      <c r="C86" s="132">
        <f t="shared" si="25"/>
        <v>193867.40307095498</v>
      </c>
      <c r="D86" s="133">
        <f t="shared" si="14"/>
        <v>937.03</v>
      </c>
      <c r="E86" s="133">
        <f t="shared" si="13"/>
        <v>3598.2002602917751</v>
      </c>
      <c r="F86" s="133">
        <f t="shared" si="18"/>
        <v>4535.2299999999996</v>
      </c>
      <c r="G86" s="132">
        <f t="shared" si="15"/>
        <v>190269.20281066321</v>
      </c>
      <c r="L86" s="206">
        <f t="shared" si="19"/>
        <v>47696</v>
      </c>
      <c r="M86" s="144">
        <f t="shared" si="20"/>
        <v>73</v>
      </c>
      <c r="N86" s="155">
        <f t="shared" si="21"/>
        <v>154764.67045049433</v>
      </c>
      <c r="O86" s="208">
        <f t="shared" si="22"/>
        <v>748.02924051072318</v>
      </c>
      <c r="P86" s="208">
        <f t="shared" si="23"/>
        <v>2872.4492548916296</v>
      </c>
      <c r="Q86" s="208">
        <f t="shared" si="16"/>
        <v>3620.4784954023526</v>
      </c>
      <c r="R86" s="155">
        <f t="shared" si="17"/>
        <v>151892.2211956027</v>
      </c>
    </row>
    <row r="87" spans="1:18" x14ac:dyDescent="0.25">
      <c r="A87" s="130">
        <f t="shared" si="24"/>
        <v>47727</v>
      </c>
      <c r="B87" s="131">
        <v>74</v>
      </c>
      <c r="C87" s="132">
        <f t="shared" si="25"/>
        <v>190269.20281066321</v>
      </c>
      <c r="D87" s="133">
        <f t="shared" si="14"/>
        <v>919.63</v>
      </c>
      <c r="E87" s="133">
        <f t="shared" si="13"/>
        <v>3615.591561549852</v>
      </c>
      <c r="F87" s="133">
        <f t="shared" si="18"/>
        <v>4535.2299999999996</v>
      </c>
      <c r="G87" s="132">
        <f t="shared" si="15"/>
        <v>186653.61124911337</v>
      </c>
      <c r="L87" s="206">
        <f t="shared" si="19"/>
        <v>47727</v>
      </c>
      <c r="M87" s="144">
        <f t="shared" si="20"/>
        <v>74</v>
      </c>
      <c r="N87" s="155">
        <f t="shared" si="21"/>
        <v>151892.2211956027</v>
      </c>
      <c r="O87" s="208">
        <f t="shared" si="22"/>
        <v>734.14573577874694</v>
      </c>
      <c r="P87" s="208">
        <f t="shared" si="23"/>
        <v>2886.3327596236063</v>
      </c>
      <c r="Q87" s="208">
        <f t="shared" si="16"/>
        <v>3620.4784954023535</v>
      </c>
      <c r="R87" s="155">
        <f t="shared" si="17"/>
        <v>149005.88843597908</v>
      </c>
    </row>
    <row r="88" spans="1:18" x14ac:dyDescent="0.25">
      <c r="A88" s="130">
        <f t="shared" si="24"/>
        <v>47757</v>
      </c>
      <c r="B88" s="131">
        <v>75</v>
      </c>
      <c r="C88" s="132">
        <f t="shared" si="25"/>
        <v>186653.61124911337</v>
      </c>
      <c r="D88" s="133">
        <f t="shared" si="14"/>
        <v>902.16</v>
      </c>
      <c r="E88" s="133">
        <f t="shared" si="13"/>
        <v>3633.0669207640099</v>
      </c>
      <c r="F88" s="133">
        <f t="shared" si="18"/>
        <v>4535.2299999999996</v>
      </c>
      <c r="G88" s="132">
        <f t="shared" si="15"/>
        <v>183020.54432834935</v>
      </c>
      <c r="L88" s="206">
        <f t="shared" si="19"/>
        <v>47757</v>
      </c>
      <c r="M88" s="144">
        <f t="shared" si="20"/>
        <v>75</v>
      </c>
      <c r="N88" s="155">
        <f t="shared" si="21"/>
        <v>149005.88843597908</v>
      </c>
      <c r="O88" s="208">
        <f t="shared" si="22"/>
        <v>720.19512744056635</v>
      </c>
      <c r="P88" s="208">
        <f t="shared" si="23"/>
        <v>2900.2833679617866</v>
      </c>
      <c r="Q88" s="208">
        <f t="shared" si="16"/>
        <v>3620.478495402353</v>
      </c>
      <c r="R88" s="155">
        <f t="shared" si="17"/>
        <v>146105.60506801729</v>
      </c>
    </row>
    <row r="89" spans="1:18" x14ac:dyDescent="0.25">
      <c r="A89" s="130">
        <f t="shared" si="24"/>
        <v>47788</v>
      </c>
      <c r="B89" s="131">
        <v>76</v>
      </c>
      <c r="C89" s="132">
        <f t="shared" si="25"/>
        <v>183020.54432834935</v>
      </c>
      <c r="D89" s="133">
        <f t="shared" si="14"/>
        <v>884.6</v>
      </c>
      <c r="E89" s="133">
        <f t="shared" si="13"/>
        <v>3650.626744214369</v>
      </c>
      <c r="F89" s="133">
        <f t="shared" si="18"/>
        <v>4535.2299999999996</v>
      </c>
      <c r="G89" s="132">
        <f t="shared" si="15"/>
        <v>179369.91758413499</v>
      </c>
      <c r="L89" s="206">
        <f t="shared" si="19"/>
        <v>47788</v>
      </c>
      <c r="M89" s="144">
        <f t="shared" si="20"/>
        <v>76</v>
      </c>
      <c r="N89" s="155">
        <f t="shared" si="21"/>
        <v>146105.60506801729</v>
      </c>
      <c r="O89" s="208">
        <f t="shared" si="22"/>
        <v>706.17709116208437</v>
      </c>
      <c r="P89" s="208">
        <f t="shared" si="23"/>
        <v>2914.3014042402683</v>
      </c>
      <c r="Q89" s="208">
        <f t="shared" si="16"/>
        <v>3620.4784954023526</v>
      </c>
      <c r="R89" s="155">
        <f t="shared" si="17"/>
        <v>143191.30366377701</v>
      </c>
    </row>
    <row r="90" spans="1:18" x14ac:dyDescent="0.25">
      <c r="A90" s="130">
        <f t="shared" si="24"/>
        <v>47818</v>
      </c>
      <c r="B90" s="131">
        <v>77</v>
      </c>
      <c r="C90" s="132">
        <f t="shared" si="25"/>
        <v>179369.91758413499</v>
      </c>
      <c r="D90" s="133">
        <f t="shared" si="14"/>
        <v>866.95</v>
      </c>
      <c r="E90" s="133">
        <f t="shared" si="13"/>
        <v>3668.2714401447388</v>
      </c>
      <c r="F90" s="133">
        <f t="shared" si="18"/>
        <v>4535.2299999999996</v>
      </c>
      <c r="G90" s="132">
        <f t="shared" si="15"/>
        <v>175701.64614399025</v>
      </c>
      <c r="L90" s="206">
        <f t="shared" si="19"/>
        <v>47818</v>
      </c>
      <c r="M90" s="144">
        <f t="shared" si="20"/>
        <v>77</v>
      </c>
      <c r="N90" s="155">
        <f t="shared" si="21"/>
        <v>143191.30366377701</v>
      </c>
      <c r="O90" s="208">
        <f t="shared" si="22"/>
        <v>692.09130104158965</v>
      </c>
      <c r="P90" s="208">
        <f t="shared" si="23"/>
        <v>2928.3871943607633</v>
      </c>
      <c r="Q90" s="208">
        <f t="shared" si="16"/>
        <v>3620.478495402353</v>
      </c>
      <c r="R90" s="155">
        <f t="shared" si="17"/>
        <v>140262.91646941626</v>
      </c>
    </row>
    <row r="91" spans="1:18" x14ac:dyDescent="0.25">
      <c r="A91" s="130">
        <f t="shared" si="24"/>
        <v>47849</v>
      </c>
      <c r="B91" s="131">
        <v>78</v>
      </c>
      <c r="C91" s="132">
        <f t="shared" si="25"/>
        <v>175701.64614399025</v>
      </c>
      <c r="D91" s="133">
        <f t="shared" si="14"/>
        <v>849.22</v>
      </c>
      <c r="E91" s="133">
        <f t="shared" si="13"/>
        <v>3686.0014187721044</v>
      </c>
      <c r="F91" s="133">
        <f t="shared" si="18"/>
        <v>4535.2299999999996</v>
      </c>
      <c r="G91" s="132">
        <f t="shared" si="15"/>
        <v>172015.64472521815</v>
      </c>
      <c r="L91" s="206">
        <f t="shared" si="19"/>
        <v>47849</v>
      </c>
      <c r="M91" s="144">
        <f t="shared" si="20"/>
        <v>78</v>
      </c>
      <c r="N91" s="155">
        <f t="shared" si="21"/>
        <v>140262.91646941626</v>
      </c>
      <c r="O91" s="208">
        <f t="shared" si="22"/>
        <v>677.93742960217935</v>
      </c>
      <c r="P91" s="208">
        <f t="shared" si="23"/>
        <v>2942.5410658001733</v>
      </c>
      <c r="Q91" s="208">
        <f t="shared" si="16"/>
        <v>3620.4784954023526</v>
      </c>
      <c r="R91" s="155">
        <f t="shared" si="17"/>
        <v>137320.37540361608</v>
      </c>
    </row>
    <row r="92" spans="1:18" x14ac:dyDescent="0.25">
      <c r="A92" s="130">
        <f t="shared" si="24"/>
        <v>47880</v>
      </c>
      <c r="B92" s="131">
        <v>79</v>
      </c>
      <c r="C92" s="132">
        <f t="shared" si="25"/>
        <v>172015.64472521815</v>
      </c>
      <c r="D92" s="133">
        <f t="shared" si="14"/>
        <v>831.41</v>
      </c>
      <c r="E92" s="133">
        <f t="shared" si="13"/>
        <v>3703.8170922961699</v>
      </c>
      <c r="F92" s="133">
        <f t="shared" si="18"/>
        <v>4535.2299999999996</v>
      </c>
      <c r="G92" s="132">
        <f t="shared" si="15"/>
        <v>168311.82763292198</v>
      </c>
      <c r="L92" s="206">
        <f t="shared" si="19"/>
        <v>47880</v>
      </c>
      <c r="M92" s="144">
        <f t="shared" si="20"/>
        <v>79</v>
      </c>
      <c r="N92" s="155">
        <f t="shared" si="21"/>
        <v>137320.37540361608</v>
      </c>
      <c r="O92" s="208">
        <f t="shared" si="22"/>
        <v>663.71514778414519</v>
      </c>
      <c r="P92" s="208">
        <f t="shared" si="23"/>
        <v>2956.7633476182077</v>
      </c>
      <c r="Q92" s="208">
        <f t="shared" si="16"/>
        <v>3620.478495402353</v>
      </c>
      <c r="R92" s="155">
        <f t="shared" si="17"/>
        <v>134363.61205599789</v>
      </c>
    </row>
    <row r="93" spans="1:18" x14ac:dyDescent="0.25">
      <c r="A93" s="130">
        <f t="shared" si="24"/>
        <v>47908</v>
      </c>
      <c r="B93" s="131">
        <v>80</v>
      </c>
      <c r="C93" s="132">
        <f t="shared" si="25"/>
        <v>168311.82763292198</v>
      </c>
      <c r="D93" s="133">
        <f t="shared" si="14"/>
        <v>813.51</v>
      </c>
      <c r="E93" s="133">
        <f t="shared" si="13"/>
        <v>3721.718874908935</v>
      </c>
      <c r="F93" s="133">
        <f t="shared" si="18"/>
        <v>4535.2299999999996</v>
      </c>
      <c r="G93" s="132">
        <f t="shared" si="15"/>
        <v>164590.10875801306</v>
      </c>
      <c r="L93" s="206">
        <f t="shared" si="19"/>
        <v>47908</v>
      </c>
      <c r="M93" s="144">
        <f t="shared" si="20"/>
        <v>80</v>
      </c>
      <c r="N93" s="155">
        <f t="shared" si="21"/>
        <v>134363.61205599789</v>
      </c>
      <c r="O93" s="208">
        <f t="shared" si="22"/>
        <v>649.42412493732377</v>
      </c>
      <c r="P93" s="208">
        <f t="shared" si="23"/>
        <v>2971.054370465029</v>
      </c>
      <c r="Q93" s="208">
        <f t="shared" si="16"/>
        <v>3620.4784954023526</v>
      </c>
      <c r="R93" s="155">
        <f t="shared" si="17"/>
        <v>131392.55768553287</v>
      </c>
    </row>
    <row r="94" spans="1:18" x14ac:dyDescent="0.25">
      <c r="A94" s="130">
        <f t="shared" si="24"/>
        <v>47939</v>
      </c>
      <c r="B94" s="131">
        <v>81</v>
      </c>
      <c r="C94" s="132">
        <f t="shared" si="25"/>
        <v>164590.10875801306</v>
      </c>
      <c r="D94" s="133">
        <f t="shared" si="14"/>
        <v>795.52</v>
      </c>
      <c r="E94" s="133">
        <f t="shared" si="13"/>
        <v>3739.7071828043277</v>
      </c>
      <c r="F94" s="133">
        <f t="shared" si="18"/>
        <v>4535.2299999999996</v>
      </c>
      <c r="G94" s="132">
        <f t="shared" si="15"/>
        <v>160850.40157520873</v>
      </c>
      <c r="L94" s="206">
        <f t="shared" si="19"/>
        <v>47939</v>
      </c>
      <c r="M94" s="144">
        <f t="shared" si="20"/>
        <v>81</v>
      </c>
      <c r="N94" s="155">
        <f t="shared" si="21"/>
        <v>131392.55768553287</v>
      </c>
      <c r="O94" s="208">
        <f t="shared" si="22"/>
        <v>635.06402881340955</v>
      </c>
      <c r="P94" s="208">
        <f t="shared" si="23"/>
        <v>2985.4144665889439</v>
      </c>
      <c r="Q94" s="208">
        <f t="shared" si="16"/>
        <v>3620.4784954023535</v>
      </c>
      <c r="R94" s="155">
        <f t="shared" si="17"/>
        <v>128407.14321894392</v>
      </c>
    </row>
    <row r="95" spans="1:18" x14ac:dyDescent="0.25">
      <c r="A95" s="130">
        <f t="shared" si="24"/>
        <v>47969</v>
      </c>
      <c r="B95" s="131">
        <v>82</v>
      </c>
      <c r="C95" s="132">
        <f t="shared" si="25"/>
        <v>160850.40157520873</v>
      </c>
      <c r="D95" s="133">
        <f t="shared" si="14"/>
        <v>777.44</v>
      </c>
      <c r="E95" s="133">
        <f t="shared" si="13"/>
        <v>3757.7824341878827</v>
      </c>
      <c r="F95" s="133">
        <f t="shared" si="18"/>
        <v>4535.2299999999996</v>
      </c>
      <c r="G95" s="132">
        <f t="shared" si="15"/>
        <v>157092.61914102084</v>
      </c>
      <c r="L95" s="206">
        <f t="shared" si="19"/>
        <v>47969</v>
      </c>
      <c r="M95" s="144">
        <f t="shared" si="20"/>
        <v>82</v>
      </c>
      <c r="N95" s="155">
        <f t="shared" si="21"/>
        <v>128407.14321894392</v>
      </c>
      <c r="O95" s="208">
        <f t="shared" si="22"/>
        <v>620.6345255582296</v>
      </c>
      <c r="P95" s="208">
        <f t="shared" si="23"/>
        <v>2999.8439698441239</v>
      </c>
      <c r="Q95" s="208">
        <f t="shared" si="16"/>
        <v>3620.4784954023535</v>
      </c>
      <c r="R95" s="155">
        <f t="shared" si="17"/>
        <v>125407.2992490998</v>
      </c>
    </row>
    <row r="96" spans="1:18" x14ac:dyDescent="0.25">
      <c r="A96" s="130">
        <f t="shared" si="24"/>
        <v>48000</v>
      </c>
      <c r="B96" s="131">
        <v>83</v>
      </c>
      <c r="C96" s="132">
        <f t="shared" si="25"/>
        <v>157092.61914102084</v>
      </c>
      <c r="D96" s="133">
        <f t="shared" si="14"/>
        <v>759.28</v>
      </c>
      <c r="E96" s="133">
        <f t="shared" si="13"/>
        <v>3775.9450492864567</v>
      </c>
      <c r="F96" s="133">
        <f t="shared" si="18"/>
        <v>4535.2299999999996</v>
      </c>
      <c r="G96" s="132">
        <f t="shared" si="15"/>
        <v>153316.67409173437</v>
      </c>
      <c r="L96" s="206">
        <f t="shared" si="19"/>
        <v>48000</v>
      </c>
      <c r="M96" s="144">
        <f t="shared" si="20"/>
        <v>83</v>
      </c>
      <c r="N96" s="155">
        <f t="shared" si="21"/>
        <v>125407.2992490998</v>
      </c>
      <c r="O96" s="208">
        <f t="shared" si="22"/>
        <v>606.13527970398309</v>
      </c>
      <c r="P96" s="208">
        <f t="shared" si="23"/>
        <v>3014.3432156983699</v>
      </c>
      <c r="Q96" s="208">
        <f t="shared" si="16"/>
        <v>3620.478495402353</v>
      </c>
      <c r="R96" s="155">
        <f t="shared" si="17"/>
        <v>122392.95603340142</v>
      </c>
    </row>
    <row r="97" spans="1:18" x14ac:dyDescent="0.25">
      <c r="A97" s="130">
        <f t="shared" si="24"/>
        <v>48030</v>
      </c>
      <c r="B97" s="131">
        <v>84</v>
      </c>
      <c r="C97" s="132">
        <f t="shared" si="25"/>
        <v>153316.67409173437</v>
      </c>
      <c r="D97" s="133">
        <f t="shared" si="14"/>
        <v>741.03</v>
      </c>
      <c r="E97" s="133">
        <f t="shared" si="13"/>
        <v>3794.1954503580082</v>
      </c>
      <c r="F97" s="133">
        <f t="shared" si="18"/>
        <v>4535.2299999999996</v>
      </c>
      <c r="G97" s="132">
        <f t="shared" si="15"/>
        <v>149522.47864137636</v>
      </c>
      <c r="L97" s="206">
        <f t="shared" si="19"/>
        <v>48030</v>
      </c>
      <c r="M97" s="144">
        <f t="shared" si="20"/>
        <v>84</v>
      </c>
      <c r="N97" s="155">
        <f t="shared" si="21"/>
        <v>122392.95603340142</v>
      </c>
      <c r="O97" s="208">
        <f t="shared" si="22"/>
        <v>591.56595416144103</v>
      </c>
      <c r="P97" s="208">
        <f t="shared" si="23"/>
        <v>3028.9125412409121</v>
      </c>
      <c r="Q97" s="208">
        <f t="shared" si="16"/>
        <v>3620.478495402353</v>
      </c>
      <c r="R97" s="155">
        <f t="shared" si="17"/>
        <v>119364.0434921605</v>
      </c>
    </row>
    <row r="98" spans="1:18" x14ac:dyDescent="0.25">
      <c r="A98" s="130">
        <f t="shared" si="24"/>
        <v>48061</v>
      </c>
      <c r="B98" s="131">
        <v>85</v>
      </c>
      <c r="C98" s="132">
        <f t="shared" si="25"/>
        <v>149522.47864137636</v>
      </c>
      <c r="D98" s="133">
        <f t="shared" si="14"/>
        <v>722.69</v>
      </c>
      <c r="E98" s="133">
        <f t="shared" si="13"/>
        <v>3812.5340617014053</v>
      </c>
      <c r="F98" s="133">
        <f t="shared" si="18"/>
        <v>4535.2299999999996</v>
      </c>
      <c r="G98" s="132">
        <f t="shared" si="15"/>
        <v>145709.94457967495</v>
      </c>
      <c r="L98" s="206">
        <f t="shared" si="19"/>
        <v>48061</v>
      </c>
      <c r="M98" s="144">
        <f t="shared" si="20"/>
        <v>85</v>
      </c>
      <c r="N98" s="155">
        <f t="shared" si="21"/>
        <v>119364.0434921605</v>
      </c>
      <c r="O98" s="208">
        <f t="shared" si="22"/>
        <v>576.92621021210982</v>
      </c>
      <c r="P98" s="208">
        <f t="shared" si="23"/>
        <v>3043.5522851902433</v>
      </c>
      <c r="Q98" s="208">
        <f t="shared" si="16"/>
        <v>3620.478495402353</v>
      </c>
      <c r="R98" s="155">
        <f t="shared" si="17"/>
        <v>116320.49120697026</v>
      </c>
    </row>
    <row r="99" spans="1:18" x14ac:dyDescent="0.25">
      <c r="A99" s="130">
        <f t="shared" si="24"/>
        <v>48092</v>
      </c>
      <c r="B99" s="131">
        <v>86</v>
      </c>
      <c r="C99" s="132">
        <f t="shared" si="25"/>
        <v>145709.94457967495</v>
      </c>
      <c r="D99" s="133">
        <f t="shared" si="14"/>
        <v>704.26</v>
      </c>
      <c r="E99" s="133">
        <f t="shared" si="13"/>
        <v>3830.9613096662956</v>
      </c>
      <c r="F99" s="133">
        <f t="shared" si="18"/>
        <v>4535.2299999999996</v>
      </c>
      <c r="G99" s="132">
        <f t="shared" si="15"/>
        <v>141878.98327000864</v>
      </c>
      <c r="L99" s="206">
        <f t="shared" si="19"/>
        <v>48092</v>
      </c>
      <c r="M99" s="144">
        <f t="shared" si="20"/>
        <v>86</v>
      </c>
      <c r="N99" s="155">
        <f t="shared" si="21"/>
        <v>116320.49120697026</v>
      </c>
      <c r="O99" s="208">
        <f t="shared" si="22"/>
        <v>562.21570750035698</v>
      </c>
      <c r="P99" s="208">
        <f t="shared" si="23"/>
        <v>3058.262787901996</v>
      </c>
      <c r="Q99" s="208">
        <f t="shared" si="16"/>
        <v>3620.478495402353</v>
      </c>
      <c r="R99" s="155">
        <f t="shared" si="17"/>
        <v>113262.22841906825</v>
      </c>
    </row>
    <row r="100" spans="1:18" x14ac:dyDescent="0.25">
      <c r="A100" s="130">
        <f t="shared" si="24"/>
        <v>48122</v>
      </c>
      <c r="B100" s="131">
        <v>87</v>
      </c>
      <c r="C100" s="132">
        <f t="shared" si="25"/>
        <v>141878.98327000864</v>
      </c>
      <c r="D100" s="133">
        <f t="shared" si="14"/>
        <v>685.75</v>
      </c>
      <c r="E100" s="133">
        <f t="shared" si="13"/>
        <v>3849.4776226630156</v>
      </c>
      <c r="F100" s="133">
        <f t="shared" si="18"/>
        <v>4535.2299999999996</v>
      </c>
      <c r="G100" s="132">
        <f t="shared" si="15"/>
        <v>138029.50564734562</v>
      </c>
      <c r="L100" s="206">
        <f t="shared" si="19"/>
        <v>48122</v>
      </c>
      <c r="M100" s="144">
        <f t="shared" si="20"/>
        <v>87</v>
      </c>
      <c r="N100" s="155">
        <f t="shared" si="21"/>
        <v>113262.22841906825</v>
      </c>
      <c r="O100" s="208">
        <f t="shared" si="22"/>
        <v>547.43410402549739</v>
      </c>
      <c r="P100" s="208">
        <f t="shared" si="23"/>
        <v>3073.0443913768554</v>
      </c>
      <c r="Q100" s="208">
        <f t="shared" si="16"/>
        <v>3620.4784954023526</v>
      </c>
      <c r="R100" s="155">
        <f t="shared" si="17"/>
        <v>110189.1840276914</v>
      </c>
    </row>
    <row r="101" spans="1:18" x14ac:dyDescent="0.25">
      <c r="A101" s="130">
        <f t="shared" si="24"/>
        <v>48153</v>
      </c>
      <c r="B101" s="131">
        <v>88</v>
      </c>
      <c r="C101" s="132">
        <f t="shared" si="25"/>
        <v>138029.50564734562</v>
      </c>
      <c r="D101" s="133">
        <f t="shared" si="14"/>
        <v>667.14</v>
      </c>
      <c r="E101" s="133">
        <f t="shared" si="13"/>
        <v>3868.0834311725539</v>
      </c>
      <c r="F101" s="133">
        <f t="shared" si="18"/>
        <v>4535.2299999999996</v>
      </c>
      <c r="G101" s="132">
        <f t="shared" si="15"/>
        <v>134161.42221617306</v>
      </c>
      <c r="L101" s="206">
        <f t="shared" si="19"/>
        <v>48153</v>
      </c>
      <c r="M101" s="144">
        <f t="shared" si="20"/>
        <v>88</v>
      </c>
      <c r="N101" s="155">
        <f t="shared" si="21"/>
        <v>110189.1840276914</v>
      </c>
      <c r="O101" s="208">
        <f t="shared" si="22"/>
        <v>532.58105613384259</v>
      </c>
      <c r="P101" s="208">
        <f t="shared" si="23"/>
        <v>3087.8974392685109</v>
      </c>
      <c r="Q101" s="208">
        <f t="shared" si="16"/>
        <v>3620.4784954023535</v>
      </c>
      <c r="R101" s="155">
        <f t="shared" si="17"/>
        <v>107101.2865884229</v>
      </c>
    </row>
    <row r="102" spans="1:18" x14ac:dyDescent="0.25">
      <c r="A102" s="130">
        <f t="shared" si="24"/>
        <v>48183</v>
      </c>
      <c r="B102" s="131">
        <v>89</v>
      </c>
      <c r="C102" s="132">
        <f t="shared" si="25"/>
        <v>134161.42221617306</v>
      </c>
      <c r="D102" s="133">
        <f t="shared" si="14"/>
        <v>648.45000000000005</v>
      </c>
      <c r="E102" s="133">
        <f t="shared" si="13"/>
        <v>3886.7791677565542</v>
      </c>
      <c r="F102" s="133">
        <f t="shared" si="18"/>
        <v>4535.2299999999996</v>
      </c>
      <c r="G102" s="132">
        <f t="shared" si="15"/>
        <v>130274.6430484165</v>
      </c>
      <c r="L102" s="206">
        <f t="shared" si="19"/>
        <v>48183</v>
      </c>
      <c r="M102" s="144">
        <f t="shared" si="20"/>
        <v>89</v>
      </c>
      <c r="N102" s="155">
        <f t="shared" si="21"/>
        <v>107101.2865884229</v>
      </c>
      <c r="O102" s="208">
        <f t="shared" si="22"/>
        <v>517.65621851071148</v>
      </c>
      <c r="P102" s="208">
        <f t="shared" si="23"/>
        <v>3102.8222768916416</v>
      </c>
      <c r="Q102" s="208">
        <f t="shared" si="16"/>
        <v>3620.478495402353</v>
      </c>
      <c r="R102" s="155">
        <f t="shared" si="17"/>
        <v>103998.46431153125</v>
      </c>
    </row>
    <row r="103" spans="1:18" x14ac:dyDescent="0.25">
      <c r="A103" s="130">
        <f t="shared" si="24"/>
        <v>48214</v>
      </c>
      <c r="B103" s="131">
        <v>90</v>
      </c>
      <c r="C103" s="132">
        <f t="shared" si="25"/>
        <v>130274.6430484165</v>
      </c>
      <c r="D103" s="133">
        <f t="shared" si="14"/>
        <v>629.66</v>
      </c>
      <c r="E103" s="133">
        <f t="shared" si="13"/>
        <v>3905.565267067378</v>
      </c>
      <c r="F103" s="133">
        <f t="shared" si="18"/>
        <v>4535.2299999999996</v>
      </c>
      <c r="G103" s="132">
        <f t="shared" si="15"/>
        <v>126369.07778134913</v>
      </c>
      <c r="L103" s="206">
        <f t="shared" si="19"/>
        <v>48214</v>
      </c>
      <c r="M103" s="144">
        <f t="shared" si="20"/>
        <v>90</v>
      </c>
      <c r="N103" s="155">
        <f t="shared" si="21"/>
        <v>103998.46431153125</v>
      </c>
      <c r="O103" s="208">
        <f t="shared" si="22"/>
        <v>502.65924417240188</v>
      </c>
      <c r="P103" s="208">
        <f t="shared" si="23"/>
        <v>3117.8192512299511</v>
      </c>
      <c r="Q103" s="208">
        <f t="shared" si="16"/>
        <v>3620.478495402353</v>
      </c>
      <c r="R103" s="155">
        <f t="shared" si="17"/>
        <v>100880.64506030129</v>
      </c>
    </row>
    <row r="104" spans="1:18" x14ac:dyDescent="0.25">
      <c r="A104" s="130">
        <f t="shared" si="24"/>
        <v>48245</v>
      </c>
      <c r="B104" s="131">
        <v>91</v>
      </c>
      <c r="C104" s="132">
        <f t="shared" si="25"/>
        <v>126369.07778134913</v>
      </c>
      <c r="D104" s="133">
        <f t="shared" si="14"/>
        <v>610.78</v>
      </c>
      <c r="E104" s="133">
        <f t="shared" si="13"/>
        <v>3924.4421658582037</v>
      </c>
      <c r="F104" s="133">
        <f t="shared" si="18"/>
        <v>4535.2299999999996</v>
      </c>
      <c r="G104" s="132">
        <f t="shared" si="15"/>
        <v>122444.63561549093</v>
      </c>
      <c r="L104" s="206">
        <f t="shared" si="19"/>
        <v>48245</v>
      </c>
      <c r="M104" s="144">
        <f t="shared" si="20"/>
        <v>91</v>
      </c>
      <c r="N104" s="155">
        <f t="shared" si="21"/>
        <v>100880.64506030129</v>
      </c>
      <c r="O104" s="208">
        <f t="shared" si="22"/>
        <v>487.58978445812369</v>
      </c>
      <c r="P104" s="208">
        <f t="shared" si="23"/>
        <v>3132.8887109442294</v>
      </c>
      <c r="Q104" s="208">
        <f t="shared" si="16"/>
        <v>3620.478495402353</v>
      </c>
      <c r="R104" s="155">
        <f t="shared" si="17"/>
        <v>97747.756349357063</v>
      </c>
    </row>
    <row r="105" spans="1:18" x14ac:dyDescent="0.25">
      <c r="A105" s="130">
        <f t="shared" si="24"/>
        <v>48274</v>
      </c>
      <c r="B105" s="131">
        <v>92</v>
      </c>
      <c r="C105" s="132">
        <f t="shared" si="25"/>
        <v>122444.63561549093</v>
      </c>
      <c r="D105" s="133">
        <f t="shared" si="14"/>
        <v>591.82000000000005</v>
      </c>
      <c r="E105" s="133">
        <f t="shared" si="13"/>
        <v>3943.4103029931844</v>
      </c>
      <c r="F105" s="133">
        <f t="shared" si="18"/>
        <v>4535.2299999999996</v>
      </c>
      <c r="G105" s="132">
        <f t="shared" si="15"/>
        <v>118501.22531249774</v>
      </c>
      <c r="L105" s="206">
        <f t="shared" si="19"/>
        <v>48274</v>
      </c>
      <c r="M105" s="144">
        <f t="shared" si="20"/>
        <v>92</v>
      </c>
      <c r="N105" s="155">
        <f t="shared" si="21"/>
        <v>97747.756349357063</v>
      </c>
      <c r="O105" s="208">
        <f t="shared" si="22"/>
        <v>472.44748902189332</v>
      </c>
      <c r="P105" s="208">
        <f t="shared" si="23"/>
        <v>3148.03100638046</v>
      </c>
      <c r="Q105" s="208">
        <f t="shared" si="16"/>
        <v>3620.4784954023535</v>
      </c>
      <c r="R105" s="155">
        <f t="shared" si="17"/>
        <v>94599.725342976599</v>
      </c>
    </row>
    <row r="106" spans="1:18" x14ac:dyDescent="0.25">
      <c r="A106" s="130">
        <f t="shared" si="24"/>
        <v>48305</v>
      </c>
      <c r="B106" s="131">
        <v>93</v>
      </c>
      <c r="C106" s="132">
        <f t="shared" si="25"/>
        <v>118501.22531249774</v>
      </c>
      <c r="D106" s="133">
        <f t="shared" si="14"/>
        <v>572.76</v>
      </c>
      <c r="E106" s="133">
        <f t="shared" si="13"/>
        <v>3962.4701194576519</v>
      </c>
      <c r="F106" s="133">
        <f t="shared" si="18"/>
        <v>4535.2299999999996</v>
      </c>
      <c r="G106" s="132">
        <f t="shared" si="15"/>
        <v>114538.7551930401</v>
      </c>
      <c r="L106" s="206">
        <f t="shared" si="19"/>
        <v>48305</v>
      </c>
      <c r="M106" s="144">
        <f t="shared" si="20"/>
        <v>93</v>
      </c>
      <c r="N106" s="155">
        <f t="shared" si="21"/>
        <v>94599.725342976599</v>
      </c>
      <c r="O106" s="208">
        <f t="shared" si="22"/>
        <v>457.23200582438784</v>
      </c>
      <c r="P106" s="208">
        <f t="shared" si="23"/>
        <v>3163.2464895779653</v>
      </c>
      <c r="Q106" s="208">
        <f t="shared" si="16"/>
        <v>3620.478495402353</v>
      </c>
      <c r="R106" s="155">
        <f t="shared" si="17"/>
        <v>91436.478853398628</v>
      </c>
    </row>
    <row r="107" spans="1:18" x14ac:dyDescent="0.25">
      <c r="A107" s="130">
        <f t="shared" si="24"/>
        <v>48335</v>
      </c>
      <c r="B107" s="131">
        <v>94</v>
      </c>
      <c r="C107" s="132">
        <f t="shared" si="25"/>
        <v>114538.7551930401</v>
      </c>
      <c r="D107" s="133">
        <f t="shared" si="14"/>
        <v>553.6</v>
      </c>
      <c r="E107" s="133">
        <f t="shared" si="13"/>
        <v>3981.6220583683639</v>
      </c>
      <c r="F107" s="133">
        <f t="shared" si="18"/>
        <v>4535.2299999999996</v>
      </c>
      <c r="G107" s="132">
        <f t="shared" si="15"/>
        <v>110557.13313467173</v>
      </c>
      <c r="L107" s="206">
        <f t="shared" si="19"/>
        <v>48335</v>
      </c>
      <c r="M107" s="144">
        <f t="shared" si="20"/>
        <v>94</v>
      </c>
      <c r="N107" s="155">
        <f t="shared" si="21"/>
        <v>91436.478853398628</v>
      </c>
      <c r="O107" s="208">
        <f t="shared" si="22"/>
        <v>441.94298112476088</v>
      </c>
      <c r="P107" s="208">
        <f t="shared" si="23"/>
        <v>3178.535514277592</v>
      </c>
      <c r="Q107" s="208">
        <f t="shared" si="16"/>
        <v>3620.478495402353</v>
      </c>
      <c r="R107" s="155">
        <f t="shared" si="17"/>
        <v>88257.943339121033</v>
      </c>
    </row>
    <row r="108" spans="1:18" x14ac:dyDescent="0.25">
      <c r="A108" s="130">
        <f t="shared" si="24"/>
        <v>48366</v>
      </c>
      <c r="B108" s="131">
        <v>95</v>
      </c>
      <c r="C108" s="132">
        <f t="shared" si="25"/>
        <v>110557.13313467173</v>
      </c>
      <c r="D108" s="133">
        <f t="shared" si="14"/>
        <v>534.36</v>
      </c>
      <c r="E108" s="133">
        <f t="shared" si="13"/>
        <v>4000.8665649838113</v>
      </c>
      <c r="F108" s="133">
        <f t="shared" si="18"/>
        <v>4535.2299999999996</v>
      </c>
      <c r="G108" s="132">
        <f t="shared" si="15"/>
        <v>106556.26656968793</v>
      </c>
      <c r="L108" s="206">
        <f t="shared" si="19"/>
        <v>48366</v>
      </c>
      <c r="M108" s="144">
        <f t="shared" si="20"/>
        <v>95</v>
      </c>
      <c r="N108" s="155">
        <f t="shared" si="21"/>
        <v>88257.943339121033</v>
      </c>
      <c r="O108" s="208">
        <f t="shared" si="22"/>
        <v>426.58005947241924</v>
      </c>
      <c r="P108" s="208">
        <f t="shared" si="23"/>
        <v>3193.8984359299338</v>
      </c>
      <c r="Q108" s="208">
        <f t="shared" si="16"/>
        <v>3620.478495402353</v>
      </c>
      <c r="R108" s="155">
        <f t="shared" si="17"/>
        <v>85064.044903191098</v>
      </c>
    </row>
    <row r="109" spans="1:18" x14ac:dyDescent="0.25">
      <c r="A109" s="130">
        <f t="shared" si="24"/>
        <v>48396</v>
      </c>
      <c r="B109" s="131">
        <v>96</v>
      </c>
      <c r="C109" s="132">
        <f t="shared" si="25"/>
        <v>106556.26656968793</v>
      </c>
      <c r="D109" s="133">
        <f t="shared" si="14"/>
        <v>515.02</v>
      </c>
      <c r="E109" s="133">
        <f t="shared" si="13"/>
        <v>4020.2040867145661</v>
      </c>
      <c r="F109" s="133">
        <f t="shared" si="18"/>
        <v>4535.2299999999996</v>
      </c>
      <c r="G109" s="132">
        <f t="shared" si="15"/>
        <v>102536.06248297336</v>
      </c>
      <c r="L109" s="206">
        <f t="shared" si="19"/>
        <v>48396</v>
      </c>
      <c r="M109" s="144">
        <f t="shared" si="20"/>
        <v>96</v>
      </c>
      <c r="N109" s="155">
        <f t="shared" si="21"/>
        <v>85064.044903191098</v>
      </c>
      <c r="O109" s="208">
        <f t="shared" si="22"/>
        <v>411.14288369875783</v>
      </c>
      <c r="P109" s="208">
        <f t="shared" si="23"/>
        <v>3209.3356117035951</v>
      </c>
      <c r="Q109" s="208">
        <f t="shared" si="16"/>
        <v>3620.478495402353</v>
      </c>
      <c r="R109" s="155">
        <f t="shared" si="17"/>
        <v>81854.709291487496</v>
      </c>
    </row>
    <row r="110" spans="1:18" x14ac:dyDescent="0.25">
      <c r="A110" s="130">
        <f t="shared" si="24"/>
        <v>48427</v>
      </c>
      <c r="B110" s="131">
        <v>97</v>
      </c>
      <c r="C110" s="132">
        <f t="shared" si="25"/>
        <v>102536.06248297336</v>
      </c>
      <c r="D110" s="133">
        <f t="shared" si="14"/>
        <v>495.59</v>
      </c>
      <c r="E110" s="133">
        <f t="shared" si="13"/>
        <v>4039.635073133687</v>
      </c>
      <c r="F110" s="133">
        <f t="shared" si="18"/>
        <v>4535.2299999999996</v>
      </c>
      <c r="G110" s="132">
        <f t="shared" si="15"/>
        <v>98496.427409839671</v>
      </c>
      <c r="L110" s="206">
        <f t="shared" si="19"/>
        <v>48427</v>
      </c>
      <c r="M110" s="144">
        <f t="shared" si="20"/>
        <v>97</v>
      </c>
      <c r="N110" s="155">
        <f t="shared" si="21"/>
        <v>81854.709291487496</v>
      </c>
      <c r="O110" s="208">
        <f t="shared" si="22"/>
        <v>395.63109490885716</v>
      </c>
      <c r="P110" s="208">
        <f t="shared" si="23"/>
        <v>3224.8474004934956</v>
      </c>
      <c r="Q110" s="208">
        <f t="shared" si="16"/>
        <v>3620.4784954023526</v>
      </c>
      <c r="R110" s="155">
        <f t="shared" si="17"/>
        <v>78629.861890993998</v>
      </c>
    </row>
    <row r="111" spans="1:18" x14ac:dyDescent="0.25">
      <c r="A111" s="130">
        <f t="shared" si="24"/>
        <v>48458</v>
      </c>
      <c r="B111" s="131">
        <v>98</v>
      </c>
      <c r="C111" s="132">
        <f t="shared" si="25"/>
        <v>98496.427409839671</v>
      </c>
      <c r="D111" s="133">
        <f t="shared" si="14"/>
        <v>476.07</v>
      </c>
      <c r="E111" s="133">
        <f t="shared" si="13"/>
        <v>4059.1599759871656</v>
      </c>
      <c r="F111" s="133">
        <f t="shared" si="18"/>
        <v>4535.2299999999996</v>
      </c>
      <c r="G111" s="132">
        <f t="shared" si="15"/>
        <v>94437.26743385251</v>
      </c>
      <c r="L111" s="206">
        <f t="shared" si="19"/>
        <v>48458</v>
      </c>
      <c r="M111" s="144">
        <f t="shared" si="20"/>
        <v>98</v>
      </c>
      <c r="N111" s="155">
        <f t="shared" si="21"/>
        <v>78629.861890993998</v>
      </c>
      <c r="O111" s="208">
        <f t="shared" si="22"/>
        <v>380.04433247313858</v>
      </c>
      <c r="P111" s="208">
        <f t="shared" si="23"/>
        <v>3240.4341629292144</v>
      </c>
      <c r="Q111" s="208">
        <f t="shared" si="16"/>
        <v>3620.478495402353</v>
      </c>
      <c r="R111" s="155">
        <f t="shared" si="17"/>
        <v>75389.42772806478</v>
      </c>
    </row>
    <row r="112" spans="1:18" x14ac:dyDescent="0.25">
      <c r="A112" s="130">
        <f t="shared" si="24"/>
        <v>48488</v>
      </c>
      <c r="B112" s="131">
        <v>99</v>
      </c>
      <c r="C112" s="132">
        <f t="shared" si="25"/>
        <v>94437.26743385251</v>
      </c>
      <c r="D112" s="133">
        <f t="shared" si="14"/>
        <v>456.45</v>
      </c>
      <c r="E112" s="133">
        <f t="shared" si="13"/>
        <v>4078.7792492044373</v>
      </c>
      <c r="F112" s="133">
        <f t="shared" si="18"/>
        <v>4535.2299999999996</v>
      </c>
      <c r="G112" s="132">
        <f t="shared" si="15"/>
        <v>90358.488184648071</v>
      </c>
      <c r="L112" s="206">
        <f t="shared" si="19"/>
        <v>48488</v>
      </c>
      <c r="M112" s="144">
        <f t="shared" si="20"/>
        <v>99</v>
      </c>
      <c r="N112" s="155">
        <f t="shared" si="21"/>
        <v>75389.42772806478</v>
      </c>
      <c r="O112" s="208">
        <f t="shared" si="22"/>
        <v>364.3822340189808</v>
      </c>
      <c r="P112" s="208">
        <f t="shared" si="23"/>
        <v>3256.0962613833726</v>
      </c>
      <c r="Q112" s="208">
        <f t="shared" si="16"/>
        <v>3620.4784954023535</v>
      </c>
      <c r="R112" s="155">
        <f t="shared" si="17"/>
        <v>72133.331466681411</v>
      </c>
    </row>
    <row r="113" spans="1:18" x14ac:dyDescent="0.25">
      <c r="A113" s="130">
        <f t="shared" si="24"/>
        <v>48519</v>
      </c>
      <c r="B113" s="131">
        <v>100</v>
      </c>
      <c r="C113" s="132">
        <f t="shared" si="25"/>
        <v>90358.488184648071</v>
      </c>
      <c r="D113" s="133">
        <f t="shared" si="14"/>
        <v>436.73</v>
      </c>
      <c r="E113" s="133">
        <f t="shared" si="13"/>
        <v>4098.4933489089253</v>
      </c>
      <c r="F113" s="133">
        <f t="shared" si="18"/>
        <v>4535.2299999999996</v>
      </c>
      <c r="G113" s="132">
        <f t="shared" si="15"/>
        <v>86259.99483573914</v>
      </c>
      <c r="L113" s="206">
        <f t="shared" si="19"/>
        <v>48519</v>
      </c>
      <c r="M113" s="144">
        <f t="shared" si="20"/>
        <v>100</v>
      </c>
      <c r="N113" s="155">
        <f t="shared" si="21"/>
        <v>72133.331466681411</v>
      </c>
      <c r="O113" s="208">
        <f t="shared" si="22"/>
        <v>348.64443542229435</v>
      </c>
      <c r="P113" s="208">
        <f t="shared" si="23"/>
        <v>3271.834059980059</v>
      </c>
      <c r="Q113" s="208">
        <f t="shared" si="16"/>
        <v>3620.4784954023535</v>
      </c>
      <c r="R113" s="155">
        <f t="shared" si="17"/>
        <v>68861.497406701354</v>
      </c>
    </row>
    <row r="114" spans="1:18" x14ac:dyDescent="0.25">
      <c r="A114" s="130">
        <f t="shared" si="24"/>
        <v>48549</v>
      </c>
      <c r="B114" s="131">
        <v>101</v>
      </c>
      <c r="C114" s="132">
        <f t="shared" si="25"/>
        <v>86259.99483573914</v>
      </c>
      <c r="D114" s="133">
        <f t="shared" si="14"/>
        <v>416.92</v>
      </c>
      <c r="E114" s="133">
        <f t="shared" si="13"/>
        <v>4118.3027334286517</v>
      </c>
      <c r="F114" s="133">
        <f t="shared" si="18"/>
        <v>4535.2299999999996</v>
      </c>
      <c r="G114" s="132">
        <f t="shared" si="15"/>
        <v>82141.692102310495</v>
      </c>
      <c r="L114" s="206">
        <f t="shared" si="19"/>
        <v>48549</v>
      </c>
      <c r="M114" s="144">
        <f t="shared" si="20"/>
        <v>101</v>
      </c>
      <c r="N114" s="155">
        <f t="shared" si="21"/>
        <v>68861.497406701354</v>
      </c>
      <c r="O114" s="208">
        <f t="shared" si="22"/>
        <v>332.83057079905757</v>
      </c>
      <c r="P114" s="208">
        <f t="shared" si="23"/>
        <v>3287.6479246032955</v>
      </c>
      <c r="Q114" s="208">
        <f t="shared" si="16"/>
        <v>3620.478495402353</v>
      </c>
      <c r="R114" s="155">
        <f t="shared" si="17"/>
        <v>65573.849482098056</v>
      </c>
    </row>
    <row r="115" spans="1:18" x14ac:dyDescent="0.25">
      <c r="A115" s="130">
        <f t="shared" si="24"/>
        <v>48580</v>
      </c>
      <c r="B115" s="131">
        <v>102</v>
      </c>
      <c r="C115" s="132">
        <f t="shared" si="25"/>
        <v>82141.692102310495</v>
      </c>
      <c r="D115" s="133">
        <f t="shared" si="14"/>
        <v>397.02</v>
      </c>
      <c r="E115" s="133">
        <f t="shared" si="13"/>
        <v>4138.2078633068904</v>
      </c>
      <c r="F115" s="133">
        <f t="shared" si="18"/>
        <v>4535.2299999999996</v>
      </c>
      <c r="G115" s="132">
        <f t="shared" si="15"/>
        <v>78003.484239003606</v>
      </c>
      <c r="L115" s="206">
        <f t="shared" si="19"/>
        <v>48580</v>
      </c>
      <c r="M115" s="144">
        <f t="shared" si="20"/>
        <v>102</v>
      </c>
      <c r="N115" s="155">
        <f t="shared" si="21"/>
        <v>65573.849482098056</v>
      </c>
      <c r="O115" s="208">
        <f t="shared" si="22"/>
        <v>316.94027249680818</v>
      </c>
      <c r="P115" s="208">
        <f t="shared" si="23"/>
        <v>3303.5382229055449</v>
      </c>
      <c r="Q115" s="208">
        <f t="shared" si="16"/>
        <v>3620.478495402353</v>
      </c>
      <c r="R115" s="155">
        <f t="shared" si="17"/>
        <v>62270.311259192509</v>
      </c>
    </row>
    <row r="116" spans="1:18" x14ac:dyDescent="0.25">
      <c r="A116" s="130">
        <f t="shared" si="24"/>
        <v>48611</v>
      </c>
      <c r="B116" s="131">
        <v>103</v>
      </c>
      <c r="C116" s="132">
        <f t="shared" si="25"/>
        <v>78003.484239003606</v>
      </c>
      <c r="D116" s="133">
        <f t="shared" si="14"/>
        <v>377.02</v>
      </c>
      <c r="E116" s="133">
        <f t="shared" si="13"/>
        <v>4158.209201312874</v>
      </c>
      <c r="F116" s="133">
        <f t="shared" si="18"/>
        <v>4535.2299999999996</v>
      </c>
      <c r="G116" s="132">
        <f t="shared" si="15"/>
        <v>73845.275037690735</v>
      </c>
      <c r="L116" s="206">
        <f t="shared" si="19"/>
        <v>48611</v>
      </c>
      <c r="M116" s="144">
        <f t="shared" si="20"/>
        <v>103</v>
      </c>
      <c r="N116" s="155">
        <f t="shared" si="21"/>
        <v>62270.311259192509</v>
      </c>
      <c r="O116" s="208">
        <f t="shared" si="22"/>
        <v>300.97317108609815</v>
      </c>
      <c r="P116" s="208">
        <f t="shared" si="23"/>
        <v>3319.5053243162552</v>
      </c>
      <c r="Q116" s="208">
        <f t="shared" si="16"/>
        <v>3620.4784954023535</v>
      </c>
      <c r="R116" s="155">
        <f t="shared" si="17"/>
        <v>58950.805934876254</v>
      </c>
    </row>
    <row r="117" spans="1:18" x14ac:dyDescent="0.25">
      <c r="A117" s="130">
        <f t="shared" si="24"/>
        <v>48639</v>
      </c>
      <c r="B117" s="131">
        <v>104</v>
      </c>
      <c r="C117" s="132">
        <f t="shared" si="25"/>
        <v>73845.275037690735</v>
      </c>
      <c r="D117" s="133">
        <f t="shared" si="14"/>
        <v>356.92</v>
      </c>
      <c r="E117" s="133">
        <f t="shared" si="13"/>
        <v>4178.3072124525524</v>
      </c>
      <c r="F117" s="133">
        <f t="shared" si="18"/>
        <v>4535.2299999999996</v>
      </c>
      <c r="G117" s="132">
        <f t="shared" si="15"/>
        <v>69666.967825238185</v>
      </c>
      <c r="L117" s="206">
        <f t="shared" si="19"/>
        <v>48639</v>
      </c>
      <c r="M117" s="144">
        <f t="shared" si="20"/>
        <v>104</v>
      </c>
      <c r="N117" s="155">
        <f t="shared" si="21"/>
        <v>58950.805934876254</v>
      </c>
      <c r="O117" s="208">
        <f t="shared" si="22"/>
        <v>284.9288953519029</v>
      </c>
      <c r="P117" s="208">
        <f t="shared" si="23"/>
        <v>3335.5496000504504</v>
      </c>
      <c r="Q117" s="208">
        <f t="shared" si="16"/>
        <v>3620.4784954023535</v>
      </c>
      <c r="R117" s="155">
        <f t="shared" si="17"/>
        <v>55615.256334825805</v>
      </c>
    </row>
    <row r="118" spans="1:18" x14ac:dyDescent="0.25">
      <c r="A118" s="130">
        <f t="shared" si="24"/>
        <v>48670</v>
      </c>
      <c r="B118" s="131">
        <v>105</v>
      </c>
      <c r="C118" s="132">
        <f t="shared" si="25"/>
        <v>69666.967825238185</v>
      </c>
      <c r="D118" s="133">
        <f t="shared" si="14"/>
        <v>336.72</v>
      </c>
      <c r="E118" s="133">
        <f t="shared" si="13"/>
        <v>4198.5023639794063</v>
      </c>
      <c r="F118" s="133">
        <f t="shared" si="18"/>
        <v>4535.2299999999996</v>
      </c>
      <c r="G118" s="132">
        <f t="shared" si="15"/>
        <v>65468.465461258776</v>
      </c>
      <c r="L118" s="206">
        <f t="shared" si="19"/>
        <v>48670</v>
      </c>
      <c r="M118" s="144">
        <f t="shared" si="20"/>
        <v>105</v>
      </c>
      <c r="N118" s="155">
        <f t="shared" si="21"/>
        <v>55615.256334825805</v>
      </c>
      <c r="O118" s="208">
        <f t="shared" si="22"/>
        <v>268.80707228499233</v>
      </c>
      <c r="P118" s="208">
        <f t="shared" si="23"/>
        <v>3351.6714231173605</v>
      </c>
      <c r="Q118" s="208">
        <f t="shared" si="16"/>
        <v>3620.478495402353</v>
      </c>
      <c r="R118" s="155">
        <f t="shared" si="17"/>
        <v>52263.584911708444</v>
      </c>
    </row>
    <row r="119" spans="1:18" x14ac:dyDescent="0.25">
      <c r="A119" s="130">
        <f t="shared" si="24"/>
        <v>48700</v>
      </c>
      <c r="B119" s="131">
        <v>106</v>
      </c>
      <c r="C119" s="132">
        <f t="shared" si="25"/>
        <v>65468.465461258776</v>
      </c>
      <c r="D119" s="133">
        <f t="shared" si="14"/>
        <v>316.43</v>
      </c>
      <c r="E119" s="133">
        <f t="shared" si="13"/>
        <v>4218.7951254053069</v>
      </c>
      <c r="F119" s="133">
        <f t="shared" si="18"/>
        <v>4535.2299999999996</v>
      </c>
      <c r="G119" s="132">
        <f t="shared" si="15"/>
        <v>61249.670335853472</v>
      </c>
      <c r="L119" s="206">
        <f t="shared" si="19"/>
        <v>48700</v>
      </c>
      <c r="M119" s="144">
        <f t="shared" si="20"/>
        <v>106</v>
      </c>
      <c r="N119" s="155">
        <f t="shared" si="21"/>
        <v>52263.584911708444</v>
      </c>
      <c r="O119" s="208">
        <f t="shared" si="22"/>
        <v>252.60732707325849</v>
      </c>
      <c r="P119" s="208">
        <f t="shared" si="23"/>
        <v>3367.8711683290949</v>
      </c>
      <c r="Q119" s="208">
        <f t="shared" si="16"/>
        <v>3620.4784954023535</v>
      </c>
      <c r="R119" s="155">
        <f t="shared" si="17"/>
        <v>48895.713743379347</v>
      </c>
    </row>
    <row r="120" spans="1:18" x14ac:dyDescent="0.25">
      <c r="A120" s="130">
        <f t="shared" si="24"/>
        <v>48731</v>
      </c>
      <c r="B120" s="131">
        <v>107</v>
      </c>
      <c r="C120" s="132">
        <f t="shared" si="25"/>
        <v>61249.670335853472</v>
      </c>
      <c r="D120" s="133">
        <f t="shared" si="14"/>
        <v>296.04000000000002</v>
      </c>
      <c r="E120" s="133">
        <f t="shared" si="13"/>
        <v>4239.1859685114323</v>
      </c>
      <c r="F120" s="133">
        <f t="shared" si="18"/>
        <v>4535.2299999999996</v>
      </c>
      <c r="G120" s="132">
        <f t="shared" si="15"/>
        <v>57010.48436734204</v>
      </c>
      <c r="L120" s="206">
        <f t="shared" si="19"/>
        <v>48731</v>
      </c>
      <c r="M120" s="144">
        <f t="shared" si="20"/>
        <v>107</v>
      </c>
      <c r="N120" s="155">
        <f t="shared" si="21"/>
        <v>48895.713743379347</v>
      </c>
      <c r="O120" s="208">
        <f t="shared" si="22"/>
        <v>236.32928309300115</v>
      </c>
      <c r="P120" s="208">
        <f t="shared" si="23"/>
        <v>3384.1492123093517</v>
      </c>
      <c r="Q120" s="208">
        <f t="shared" si="16"/>
        <v>3620.478495402353</v>
      </c>
      <c r="R120" s="155">
        <f t="shared" si="17"/>
        <v>45511.564531069998</v>
      </c>
    </row>
    <row r="121" spans="1:18" x14ac:dyDescent="0.25">
      <c r="A121" s="130">
        <f t="shared" si="24"/>
        <v>48761</v>
      </c>
      <c r="B121" s="131">
        <v>108</v>
      </c>
      <c r="C121" s="132">
        <f t="shared" si="25"/>
        <v>57010.48436734204</v>
      </c>
      <c r="D121" s="133">
        <f t="shared" si="14"/>
        <v>275.55</v>
      </c>
      <c r="E121" s="133">
        <f t="shared" si="13"/>
        <v>4259.6753673592375</v>
      </c>
      <c r="F121" s="133">
        <f t="shared" si="18"/>
        <v>4535.2299999999996</v>
      </c>
      <c r="G121" s="132">
        <f t="shared" si="15"/>
        <v>52750.808999982801</v>
      </c>
      <c r="L121" s="206">
        <f t="shared" si="19"/>
        <v>48761</v>
      </c>
      <c r="M121" s="144">
        <f t="shared" si="20"/>
        <v>108</v>
      </c>
      <c r="N121" s="155">
        <f t="shared" si="21"/>
        <v>45511.564531069998</v>
      </c>
      <c r="O121" s="208">
        <f t="shared" si="22"/>
        <v>219.97256190017265</v>
      </c>
      <c r="P121" s="208">
        <f t="shared" si="23"/>
        <v>3400.5059335021806</v>
      </c>
      <c r="Q121" s="208">
        <f t="shared" si="16"/>
        <v>3620.4784954023535</v>
      </c>
      <c r="R121" s="155">
        <f t="shared" si="17"/>
        <v>42111.058597567819</v>
      </c>
    </row>
    <row r="122" spans="1:18" x14ac:dyDescent="0.25">
      <c r="A122" s="130">
        <f t="shared" si="24"/>
        <v>48792</v>
      </c>
      <c r="B122" s="131">
        <v>109</v>
      </c>
      <c r="C122" s="132">
        <f t="shared" si="25"/>
        <v>52750.808999982801</v>
      </c>
      <c r="D122" s="133">
        <f t="shared" si="14"/>
        <v>254.96</v>
      </c>
      <c r="E122" s="133">
        <f t="shared" si="13"/>
        <v>4280.2637983014738</v>
      </c>
      <c r="F122" s="133">
        <f t="shared" si="18"/>
        <v>4535.2299999999996</v>
      </c>
      <c r="G122" s="132">
        <f t="shared" si="15"/>
        <v>48470.545201681329</v>
      </c>
      <c r="L122" s="206">
        <f t="shared" si="19"/>
        <v>48792</v>
      </c>
      <c r="M122" s="144">
        <f t="shared" si="20"/>
        <v>109</v>
      </c>
      <c r="N122" s="155">
        <f t="shared" si="21"/>
        <v>42111.058597567819</v>
      </c>
      <c r="O122" s="208">
        <f t="shared" si="22"/>
        <v>203.53678322157876</v>
      </c>
      <c r="P122" s="208">
        <f t="shared" si="23"/>
        <v>3416.9417121807742</v>
      </c>
      <c r="Q122" s="208">
        <f t="shared" si="16"/>
        <v>3620.478495402353</v>
      </c>
      <c r="R122" s="155">
        <f t="shared" si="17"/>
        <v>38694.116885387048</v>
      </c>
    </row>
    <row r="123" spans="1:18" x14ac:dyDescent="0.25">
      <c r="A123" s="130">
        <f t="shared" si="24"/>
        <v>48823</v>
      </c>
      <c r="B123" s="131">
        <v>110</v>
      </c>
      <c r="C123" s="132">
        <f t="shared" si="25"/>
        <v>48470.545201681329</v>
      </c>
      <c r="D123" s="133">
        <f t="shared" si="14"/>
        <v>234.27</v>
      </c>
      <c r="E123" s="133">
        <f t="shared" si="13"/>
        <v>4300.9517399932647</v>
      </c>
      <c r="F123" s="133">
        <f t="shared" si="18"/>
        <v>4535.2299999999996</v>
      </c>
      <c r="G123" s="132">
        <f t="shared" si="15"/>
        <v>44169.593461688062</v>
      </c>
      <c r="L123" s="206">
        <f t="shared" si="19"/>
        <v>48823</v>
      </c>
      <c r="M123" s="144">
        <f t="shared" si="20"/>
        <v>110</v>
      </c>
      <c r="N123" s="155">
        <f t="shared" si="21"/>
        <v>38694.116885387048</v>
      </c>
      <c r="O123" s="208">
        <f t="shared" si="22"/>
        <v>187.02156494603832</v>
      </c>
      <c r="P123" s="208">
        <f t="shared" si="23"/>
        <v>3433.4569304563142</v>
      </c>
      <c r="Q123" s="208">
        <f t="shared" si="16"/>
        <v>3620.4784954023526</v>
      </c>
      <c r="R123" s="155">
        <f t="shared" si="17"/>
        <v>35260.659954930736</v>
      </c>
    </row>
    <row r="124" spans="1:18" x14ac:dyDescent="0.25">
      <c r="A124" s="130">
        <f t="shared" si="24"/>
        <v>48853</v>
      </c>
      <c r="B124" s="131">
        <v>111</v>
      </c>
      <c r="C124" s="132">
        <f t="shared" si="25"/>
        <v>44169.593461688062</v>
      </c>
      <c r="D124" s="133">
        <f t="shared" si="14"/>
        <v>213.49</v>
      </c>
      <c r="E124" s="133">
        <f t="shared" si="13"/>
        <v>4321.7396734032318</v>
      </c>
      <c r="F124" s="133">
        <f t="shared" si="18"/>
        <v>4535.2299999999996</v>
      </c>
      <c r="G124" s="132">
        <f t="shared" si="15"/>
        <v>39847.853788284832</v>
      </c>
      <c r="L124" s="206">
        <f t="shared" si="19"/>
        <v>48853</v>
      </c>
      <c r="M124" s="144">
        <f t="shared" si="20"/>
        <v>111</v>
      </c>
      <c r="N124" s="155">
        <f t="shared" si="21"/>
        <v>35260.659954930736</v>
      </c>
      <c r="O124" s="208">
        <f t="shared" si="22"/>
        <v>170.42652311549949</v>
      </c>
      <c r="P124" s="208">
        <f t="shared" si="23"/>
        <v>3450.0519722868539</v>
      </c>
      <c r="Q124" s="208">
        <f t="shared" si="16"/>
        <v>3620.4784954023535</v>
      </c>
      <c r="R124" s="155">
        <f t="shared" si="17"/>
        <v>31810.60798264388</v>
      </c>
    </row>
    <row r="125" spans="1:18" x14ac:dyDescent="0.25">
      <c r="A125" s="130">
        <f t="shared" si="24"/>
        <v>48884</v>
      </c>
      <c r="B125" s="131">
        <v>112</v>
      </c>
      <c r="C125" s="132">
        <f t="shared" si="25"/>
        <v>39847.853788284832</v>
      </c>
      <c r="D125" s="133">
        <f t="shared" si="14"/>
        <v>192.6</v>
      </c>
      <c r="E125" s="133">
        <f t="shared" si="13"/>
        <v>4342.6280818246805</v>
      </c>
      <c r="F125" s="133">
        <f t="shared" si="18"/>
        <v>4535.2299999999996</v>
      </c>
      <c r="G125" s="132">
        <f t="shared" si="15"/>
        <v>35505.225706460151</v>
      </c>
      <c r="L125" s="206">
        <f t="shared" si="19"/>
        <v>48884</v>
      </c>
      <c r="M125" s="144">
        <f t="shared" si="20"/>
        <v>112</v>
      </c>
      <c r="N125" s="155">
        <f t="shared" si="21"/>
        <v>31810.60798264388</v>
      </c>
      <c r="O125" s="208">
        <f t="shared" si="22"/>
        <v>153.75127191611301</v>
      </c>
      <c r="P125" s="208">
        <f t="shared" si="23"/>
        <v>3466.7272234862398</v>
      </c>
      <c r="Q125" s="208">
        <f t="shared" si="16"/>
        <v>3620.478495402353</v>
      </c>
      <c r="R125" s="155">
        <f t="shared" si="17"/>
        <v>28343.880759157641</v>
      </c>
    </row>
    <row r="126" spans="1:18" x14ac:dyDescent="0.25">
      <c r="A126" s="130">
        <f t="shared" si="24"/>
        <v>48914</v>
      </c>
      <c r="B126" s="131">
        <v>113</v>
      </c>
      <c r="C126" s="132">
        <f t="shared" si="25"/>
        <v>35505.225706460151</v>
      </c>
      <c r="D126" s="133">
        <f t="shared" si="14"/>
        <v>171.61</v>
      </c>
      <c r="E126" s="133">
        <f t="shared" si="13"/>
        <v>4363.6174508868335</v>
      </c>
      <c r="F126" s="133">
        <f t="shared" si="18"/>
        <v>4535.2299999999996</v>
      </c>
      <c r="G126" s="132">
        <f t="shared" si="15"/>
        <v>31141.608255573316</v>
      </c>
      <c r="L126" s="206">
        <f t="shared" si="19"/>
        <v>48914</v>
      </c>
      <c r="M126" s="144">
        <f t="shared" si="20"/>
        <v>113</v>
      </c>
      <c r="N126" s="155">
        <f t="shared" si="21"/>
        <v>28343.880759157641</v>
      </c>
      <c r="O126" s="208">
        <f t="shared" si="22"/>
        <v>136.99542366926289</v>
      </c>
      <c r="P126" s="208">
        <f t="shared" si="23"/>
        <v>3483.4830717330901</v>
      </c>
      <c r="Q126" s="208">
        <f t="shared" si="16"/>
        <v>3620.478495402353</v>
      </c>
      <c r="R126" s="155">
        <f t="shared" si="17"/>
        <v>24860.397687424549</v>
      </c>
    </row>
    <row r="127" spans="1:18" x14ac:dyDescent="0.25">
      <c r="A127" s="130">
        <f t="shared" si="24"/>
        <v>48945</v>
      </c>
      <c r="B127" s="131">
        <v>114</v>
      </c>
      <c r="C127" s="132">
        <f t="shared" si="25"/>
        <v>31141.608255573316</v>
      </c>
      <c r="D127" s="133">
        <f t="shared" si="14"/>
        <v>150.52000000000001</v>
      </c>
      <c r="E127" s="133">
        <f t="shared" si="13"/>
        <v>4384.7082685661198</v>
      </c>
      <c r="F127" s="133">
        <f t="shared" si="18"/>
        <v>4535.2299999999996</v>
      </c>
      <c r="G127" s="132">
        <f t="shared" si="15"/>
        <v>26756.899987007197</v>
      </c>
      <c r="L127" s="206">
        <f t="shared" si="19"/>
        <v>48945</v>
      </c>
      <c r="M127" s="144">
        <f t="shared" si="20"/>
        <v>114</v>
      </c>
      <c r="N127" s="155">
        <f t="shared" si="21"/>
        <v>24860.397687424549</v>
      </c>
      <c r="O127" s="208">
        <f t="shared" si="22"/>
        <v>120.15858882255296</v>
      </c>
      <c r="P127" s="208">
        <f t="shared" si="23"/>
        <v>3500.3199065797999</v>
      </c>
      <c r="Q127" s="208">
        <f t="shared" si="16"/>
        <v>3620.478495402353</v>
      </c>
      <c r="R127" s="155">
        <f t="shared" si="17"/>
        <v>21360.077780844749</v>
      </c>
    </row>
    <row r="128" spans="1:18" x14ac:dyDescent="0.25">
      <c r="A128" s="130">
        <f t="shared" si="24"/>
        <v>48976</v>
      </c>
      <c r="B128" s="131">
        <v>115</v>
      </c>
      <c r="C128" s="132">
        <f t="shared" si="25"/>
        <v>26756.899987007197</v>
      </c>
      <c r="D128" s="133">
        <f t="shared" si="14"/>
        <v>129.33000000000001</v>
      </c>
      <c r="E128" s="133">
        <f t="shared" si="13"/>
        <v>4405.9010251975233</v>
      </c>
      <c r="F128" s="133">
        <f t="shared" si="18"/>
        <v>4535.2299999999996</v>
      </c>
      <c r="G128" s="132">
        <f t="shared" si="15"/>
        <v>22350.998961809673</v>
      </c>
      <c r="L128" s="206">
        <f t="shared" si="19"/>
        <v>48976</v>
      </c>
      <c r="M128" s="144">
        <f t="shared" si="20"/>
        <v>115</v>
      </c>
      <c r="N128" s="155">
        <f t="shared" si="21"/>
        <v>21360.077780844749</v>
      </c>
      <c r="O128" s="208">
        <f t="shared" si="22"/>
        <v>103.24037594075058</v>
      </c>
      <c r="P128" s="208">
        <f t="shared" si="23"/>
        <v>3517.2381194616028</v>
      </c>
      <c r="Q128" s="208">
        <f t="shared" si="16"/>
        <v>3620.4784954023535</v>
      </c>
      <c r="R128" s="155">
        <f t="shared" si="17"/>
        <v>17842.839661383146</v>
      </c>
    </row>
    <row r="129" spans="1:18" x14ac:dyDescent="0.25">
      <c r="A129" s="130">
        <f t="shared" si="24"/>
        <v>49004</v>
      </c>
      <c r="B129" s="131">
        <v>116</v>
      </c>
      <c r="C129" s="132">
        <f t="shared" si="25"/>
        <v>22350.998961809673</v>
      </c>
      <c r="D129" s="133">
        <f t="shared" si="14"/>
        <v>108.03</v>
      </c>
      <c r="E129" s="133">
        <f t="shared" si="13"/>
        <v>4427.1962134859768</v>
      </c>
      <c r="F129" s="133">
        <f t="shared" si="18"/>
        <v>4535.2299999999996</v>
      </c>
      <c r="G129" s="132">
        <f t="shared" si="15"/>
        <v>17923.802748323695</v>
      </c>
      <c r="L129" s="206">
        <f t="shared" si="19"/>
        <v>49004</v>
      </c>
      <c r="M129" s="144">
        <f t="shared" si="20"/>
        <v>116</v>
      </c>
      <c r="N129" s="155">
        <f t="shared" si="21"/>
        <v>17842.839661383146</v>
      </c>
      <c r="O129" s="208">
        <f t="shared" si="22"/>
        <v>86.24039169668616</v>
      </c>
      <c r="P129" s="208">
        <f t="shared" si="23"/>
        <v>3534.2381037056666</v>
      </c>
      <c r="Q129" s="208">
        <f t="shared" si="16"/>
        <v>3620.4784954023526</v>
      </c>
      <c r="R129" s="155">
        <f t="shared" si="17"/>
        <v>14308.601557677481</v>
      </c>
    </row>
    <row r="130" spans="1:18" x14ac:dyDescent="0.25">
      <c r="A130" s="130">
        <f t="shared" si="24"/>
        <v>49035</v>
      </c>
      <c r="B130" s="131">
        <v>117</v>
      </c>
      <c r="C130" s="132">
        <f t="shared" si="25"/>
        <v>17923.802748323695</v>
      </c>
      <c r="D130" s="133">
        <f t="shared" si="14"/>
        <v>86.63</v>
      </c>
      <c r="E130" s="133">
        <f t="shared" si="13"/>
        <v>4448.5943285178264</v>
      </c>
      <c r="F130" s="133">
        <f t="shared" si="18"/>
        <v>4535.2299999999996</v>
      </c>
      <c r="G130" s="132">
        <f t="shared" si="15"/>
        <v>13475.208419805869</v>
      </c>
      <c r="L130" s="206">
        <f t="shared" si="19"/>
        <v>49035</v>
      </c>
      <c r="M130" s="144">
        <f t="shared" si="20"/>
        <v>117</v>
      </c>
      <c r="N130" s="155">
        <f t="shared" si="21"/>
        <v>14308.601557677481</v>
      </c>
      <c r="O130" s="208">
        <f t="shared" si="22"/>
        <v>69.158240862108784</v>
      </c>
      <c r="P130" s="208">
        <f t="shared" si="23"/>
        <v>3551.3202545402442</v>
      </c>
      <c r="Q130" s="208">
        <f t="shared" si="16"/>
        <v>3620.478495402353</v>
      </c>
      <c r="R130" s="155">
        <f t="shared" si="17"/>
        <v>10757.281303137237</v>
      </c>
    </row>
    <row r="131" spans="1:18" x14ac:dyDescent="0.25">
      <c r="A131" s="130">
        <f t="shared" si="24"/>
        <v>49065</v>
      </c>
      <c r="B131" s="131">
        <v>118</v>
      </c>
      <c r="C131" s="132">
        <f t="shared" si="25"/>
        <v>13475.208419805869</v>
      </c>
      <c r="D131" s="133">
        <f t="shared" si="14"/>
        <v>65.13</v>
      </c>
      <c r="E131" s="133">
        <f t="shared" si="13"/>
        <v>4470.0958677723293</v>
      </c>
      <c r="F131" s="133">
        <f t="shared" si="18"/>
        <v>4535.2299999999996</v>
      </c>
      <c r="G131" s="132">
        <f t="shared" si="15"/>
        <v>9005.1125520335409</v>
      </c>
      <c r="L131" s="206">
        <f t="shared" si="19"/>
        <v>49065</v>
      </c>
      <c r="M131" s="144">
        <f t="shared" si="20"/>
        <v>118</v>
      </c>
      <c r="N131" s="155">
        <f t="shared" si="21"/>
        <v>10757.281303137237</v>
      </c>
      <c r="O131" s="208">
        <f t="shared" si="22"/>
        <v>51.993526298497592</v>
      </c>
      <c r="P131" s="208">
        <f t="shared" si="23"/>
        <v>3568.4849691038553</v>
      </c>
      <c r="Q131" s="208">
        <f t="shared" si="16"/>
        <v>3620.478495402353</v>
      </c>
      <c r="R131" s="155">
        <f t="shared" si="17"/>
        <v>7188.7963340333818</v>
      </c>
    </row>
    <row r="132" spans="1:18" x14ac:dyDescent="0.25">
      <c r="A132" s="130">
        <f t="shared" si="24"/>
        <v>49096</v>
      </c>
      <c r="B132" s="131">
        <v>119</v>
      </c>
      <c r="C132" s="132">
        <f t="shared" si="25"/>
        <v>9005.1125520335409</v>
      </c>
      <c r="D132" s="133">
        <f t="shared" si="14"/>
        <v>43.52</v>
      </c>
      <c r="E132" s="133">
        <f t="shared" si="13"/>
        <v>4491.7013311332285</v>
      </c>
      <c r="F132" s="133">
        <f t="shared" si="18"/>
        <v>4535.2299999999996</v>
      </c>
      <c r="G132" s="132">
        <f t="shared" si="15"/>
        <v>4513.4112209003124</v>
      </c>
      <c r="L132" s="206">
        <f t="shared" si="19"/>
        <v>49096</v>
      </c>
      <c r="M132" s="144">
        <f t="shared" si="20"/>
        <v>119</v>
      </c>
      <c r="N132" s="155">
        <f t="shared" si="21"/>
        <v>7188.7963340333818</v>
      </c>
      <c r="O132" s="208">
        <f t="shared" si="22"/>
        <v>34.745848947828961</v>
      </c>
      <c r="P132" s="208">
        <f t="shared" si="23"/>
        <v>3585.732646454524</v>
      </c>
      <c r="Q132" s="208">
        <f t="shared" si="16"/>
        <v>3620.478495402353</v>
      </c>
      <c r="R132" s="155">
        <f t="shared" si="17"/>
        <v>3603.0636875788578</v>
      </c>
    </row>
    <row r="133" spans="1:18" x14ac:dyDescent="0.25">
      <c r="A133" s="130">
        <f t="shared" si="24"/>
        <v>49126</v>
      </c>
      <c r="B133" s="131">
        <v>120</v>
      </c>
      <c r="C133" s="132">
        <f t="shared" si="25"/>
        <v>4513.4112209003124</v>
      </c>
      <c r="D133" s="133">
        <f t="shared" si="14"/>
        <v>21.81</v>
      </c>
      <c r="E133" s="133">
        <f t="shared" si="13"/>
        <v>4513.4112209003724</v>
      </c>
      <c r="F133" s="133">
        <f t="shared" si="18"/>
        <v>4535.2299999999996</v>
      </c>
      <c r="G133" s="132">
        <f t="shared" si="15"/>
        <v>-6.0026650317013264E-11</v>
      </c>
      <c r="L133" s="206">
        <f t="shared" si="19"/>
        <v>49126</v>
      </c>
      <c r="M133" s="144">
        <f t="shared" si="20"/>
        <v>120</v>
      </c>
      <c r="N133" s="155">
        <f t="shared" si="21"/>
        <v>3603.0636875788578</v>
      </c>
      <c r="O133" s="208">
        <f t="shared" si="22"/>
        <v>17.414807823298762</v>
      </c>
      <c r="P133" s="208">
        <f t="shared" si="23"/>
        <v>3603.0636875790537</v>
      </c>
      <c r="Q133" s="208">
        <f t="shared" si="16"/>
        <v>3620.4784954023526</v>
      </c>
      <c r="R133" s="155">
        <f t="shared" si="17"/>
        <v>-1.9599610823206604E-10</v>
      </c>
    </row>
    <row r="134" spans="1:18" x14ac:dyDescent="0.25">
      <c r="L134" s="206" t="str">
        <f t="shared" si="19"/>
        <v/>
      </c>
      <c r="M134" s="144" t="str">
        <f t="shared" si="20"/>
        <v/>
      </c>
      <c r="N134" s="155" t="str">
        <f t="shared" si="21"/>
        <v/>
      </c>
      <c r="O134" s="208" t="str">
        <f t="shared" si="22"/>
        <v/>
      </c>
      <c r="P134" s="208" t="str">
        <f t="shared" si="23"/>
        <v/>
      </c>
      <c r="Q134" s="208" t="str">
        <f t="shared" si="16"/>
        <v/>
      </c>
      <c r="R134" s="155" t="str">
        <f t="shared" si="17"/>
        <v/>
      </c>
    </row>
    <row r="135" spans="1:18" x14ac:dyDescent="0.25">
      <c r="L135" s="206" t="str">
        <f t="shared" si="19"/>
        <v/>
      </c>
      <c r="M135" s="144" t="str">
        <f t="shared" si="20"/>
        <v/>
      </c>
      <c r="N135" s="155" t="str">
        <f t="shared" si="21"/>
        <v/>
      </c>
      <c r="O135" s="208" t="str">
        <f t="shared" si="22"/>
        <v/>
      </c>
      <c r="P135" s="208" t="str">
        <f t="shared" si="23"/>
        <v/>
      </c>
      <c r="Q135" s="208" t="str">
        <f t="shared" si="16"/>
        <v/>
      </c>
      <c r="R135" s="155" t="str">
        <f t="shared" si="17"/>
        <v/>
      </c>
    </row>
    <row r="136" spans="1:18" x14ac:dyDescent="0.25">
      <c r="L136" s="206" t="str">
        <f t="shared" si="19"/>
        <v/>
      </c>
      <c r="M136" s="144" t="str">
        <f t="shared" si="20"/>
        <v/>
      </c>
      <c r="N136" s="155" t="str">
        <f t="shared" si="21"/>
        <v/>
      </c>
      <c r="O136" s="208" t="str">
        <f t="shared" si="22"/>
        <v/>
      </c>
      <c r="P136" s="208" t="str">
        <f t="shared" si="23"/>
        <v/>
      </c>
      <c r="Q136" s="208" t="str">
        <f t="shared" si="16"/>
        <v/>
      </c>
      <c r="R136" s="155" t="str">
        <f t="shared" si="17"/>
        <v/>
      </c>
    </row>
    <row r="137" spans="1:18" x14ac:dyDescent="0.25">
      <c r="L137" s="206" t="str">
        <f t="shared" si="19"/>
        <v/>
      </c>
      <c r="M137" s="144" t="str">
        <f t="shared" si="20"/>
        <v/>
      </c>
      <c r="N137" s="155" t="str">
        <f t="shared" si="21"/>
        <v/>
      </c>
      <c r="O137" s="208" t="str">
        <f t="shared" si="22"/>
        <v/>
      </c>
      <c r="P137" s="208" t="str">
        <f t="shared" si="23"/>
        <v/>
      </c>
      <c r="Q137" s="208" t="str">
        <f t="shared" si="16"/>
        <v/>
      </c>
      <c r="R137" s="155" t="str">
        <f t="shared" si="17"/>
        <v/>
      </c>
    </row>
    <row r="138" spans="1:18" x14ac:dyDescent="0.25">
      <c r="L138" s="206" t="str">
        <f t="shared" si="19"/>
        <v/>
      </c>
      <c r="M138" s="144" t="str">
        <f t="shared" si="20"/>
        <v/>
      </c>
      <c r="N138" s="155" t="str">
        <f t="shared" si="21"/>
        <v/>
      </c>
      <c r="O138" s="208" t="str">
        <f t="shared" si="22"/>
        <v/>
      </c>
      <c r="P138" s="208" t="str">
        <f t="shared" si="23"/>
        <v/>
      </c>
      <c r="Q138" s="208" t="str">
        <f t="shared" si="16"/>
        <v/>
      </c>
      <c r="R138" s="155" t="str">
        <f t="shared" si="17"/>
        <v/>
      </c>
    </row>
    <row r="139" spans="1:18" x14ac:dyDescent="0.25">
      <c r="L139" s="206" t="str">
        <f t="shared" si="19"/>
        <v/>
      </c>
      <c r="M139" s="144" t="str">
        <f t="shared" si="20"/>
        <v/>
      </c>
      <c r="N139" s="155" t="str">
        <f t="shared" si="21"/>
        <v/>
      </c>
      <c r="O139" s="208" t="str">
        <f t="shared" si="22"/>
        <v/>
      </c>
      <c r="P139" s="208" t="str">
        <f t="shared" si="23"/>
        <v/>
      </c>
      <c r="Q139" s="208" t="str">
        <f t="shared" si="16"/>
        <v/>
      </c>
      <c r="R139" s="155" t="str">
        <f t="shared" si="17"/>
        <v/>
      </c>
    </row>
    <row r="140" spans="1:18" x14ac:dyDescent="0.25">
      <c r="L140" s="206" t="str">
        <f t="shared" si="19"/>
        <v/>
      </c>
      <c r="M140" s="144" t="str">
        <f t="shared" si="20"/>
        <v/>
      </c>
      <c r="N140" s="155" t="str">
        <f t="shared" si="21"/>
        <v/>
      </c>
      <c r="O140" s="208" t="str">
        <f t="shared" si="22"/>
        <v/>
      </c>
      <c r="P140" s="208" t="str">
        <f t="shared" si="23"/>
        <v/>
      </c>
      <c r="Q140" s="208" t="str">
        <f t="shared" si="16"/>
        <v/>
      </c>
      <c r="R140" s="155" t="str">
        <f t="shared" si="17"/>
        <v/>
      </c>
    </row>
    <row r="141" spans="1:18" x14ac:dyDescent="0.25">
      <c r="L141" s="206" t="str">
        <f t="shared" si="19"/>
        <v/>
      </c>
      <c r="M141" s="144" t="str">
        <f t="shared" si="20"/>
        <v/>
      </c>
      <c r="N141" s="155" t="str">
        <f t="shared" si="21"/>
        <v/>
      </c>
      <c r="O141" s="208" t="str">
        <f t="shared" si="22"/>
        <v/>
      </c>
      <c r="P141" s="208" t="str">
        <f t="shared" si="23"/>
        <v/>
      </c>
      <c r="Q141" s="208" t="str">
        <f t="shared" si="16"/>
        <v/>
      </c>
      <c r="R141" s="155" t="str">
        <f t="shared" si="17"/>
        <v/>
      </c>
    </row>
    <row r="142" spans="1:18" x14ac:dyDescent="0.25">
      <c r="L142" s="206" t="str">
        <f t="shared" si="19"/>
        <v/>
      </c>
      <c r="M142" s="144" t="str">
        <f t="shared" si="20"/>
        <v/>
      </c>
      <c r="N142" s="155" t="str">
        <f t="shared" si="21"/>
        <v/>
      </c>
      <c r="O142" s="208" t="str">
        <f t="shared" si="22"/>
        <v/>
      </c>
      <c r="P142" s="208" t="str">
        <f t="shared" si="23"/>
        <v/>
      </c>
      <c r="Q142" s="208" t="str">
        <f t="shared" si="16"/>
        <v/>
      </c>
      <c r="R142" s="155" t="str">
        <f t="shared" si="17"/>
        <v/>
      </c>
    </row>
    <row r="143" spans="1:18" x14ac:dyDescent="0.25">
      <c r="L143" s="206" t="str">
        <f t="shared" si="19"/>
        <v/>
      </c>
      <c r="M143" s="144" t="str">
        <f t="shared" si="20"/>
        <v/>
      </c>
      <c r="N143" s="155" t="str">
        <f t="shared" si="21"/>
        <v/>
      </c>
      <c r="O143" s="208" t="str">
        <f t="shared" si="22"/>
        <v/>
      </c>
      <c r="P143" s="208" t="str">
        <f t="shared" si="23"/>
        <v/>
      </c>
      <c r="Q143" s="208" t="str">
        <f t="shared" ref="Q143:Q206" si="26">IF(M143="","",SUM(O143:P143))</f>
        <v/>
      </c>
      <c r="R143" s="155" t="str">
        <f t="shared" ref="R143:R206" si="27">IF(M143="","",SUM(N143)-SUM(P143))</f>
        <v/>
      </c>
    </row>
    <row r="144" spans="1:18" x14ac:dyDescent="0.25">
      <c r="L144" s="206" t="str">
        <f t="shared" ref="L144:L207" si="28">IF(M144="","",EDATE(L143,1))</f>
        <v/>
      </c>
      <c r="M144" s="144" t="str">
        <f t="shared" ref="M144:M207" si="29">IF(M143="","",IF(SUM(M143)+1&lt;=$E$7,SUM(M143)+1,""))</f>
        <v/>
      </c>
      <c r="N144" s="155" t="str">
        <f t="shared" ref="N144:N207" si="30">IF(M144="","",R143)</f>
        <v/>
      </c>
      <c r="O144" s="208" t="str">
        <f t="shared" ref="O144:O207" si="31">IF(M144="","",IPMT($P$10/12,M144,$P$7,-$P$8,$P$9,0))</f>
        <v/>
      </c>
      <c r="P144" s="208" t="str">
        <f t="shared" ref="P144:P207" si="32">IF(M144="","",PPMT($P$10/12,M144,$P$7,-$P$8,$P$9,0))</f>
        <v/>
      </c>
      <c r="Q144" s="208" t="str">
        <f t="shared" si="26"/>
        <v/>
      </c>
      <c r="R144" s="155" t="str">
        <f t="shared" si="27"/>
        <v/>
      </c>
    </row>
    <row r="145" spans="12:18" x14ac:dyDescent="0.25">
      <c r="L145" s="206" t="str">
        <f t="shared" si="28"/>
        <v/>
      </c>
      <c r="M145" s="144" t="str">
        <f t="shared" si="29"/>
        <v/>
      </c>
      <c r="N145" s="155" t="str">
        <f t="shared" si="30"/>
        <v/>
      </c>
      <c r="O145" s="208" t="str">
        <f t="shared" si="31"/>
        <v/>
      </c>
      <c r="P145" s="208" t="str">
        <f t="shared" si="32"/>
        <v/>
      </c>
      <c r="Q145" s="208" t="str">
        <f t="shared" si="26"/>
        <v/>
      </c>
      <c r="R145" s="155" t="str">
        <f t="shared" si="27"/>
        <v/>
      </c>
    </row>
    <row r="146" spans="12:18" x14ac:dyDescent="0.25">
      <c r="L146" s="206" t="str">
        <f t="shared" si="28"/>
        <v/>
      </c>
      <c r="M146" s="144" t="str">
        <f t="shared" si="29"/>
        <v/>
      </c>
      <c r="N146" s="155" t="str">
        <f t="shared" si="30"/>
        <v/>
      </c>
      <c r="O146" s="208" t="str">
        <f t="shared" si="31"/>
        <v/>
      </c>
      <c r="P146" s="208" t="str">
        <f t="shared" si="32"/>
        <v/>
      </c>
      <c r="Q146" s="208" t="str">
        <f t="shared" si="26"/>
        <v/>
      </c>
      <c r="R146" s="155" t="str">
        <f t="shared" si="27"/>
        <v/>
      </c>
    </row>
    <row r="147" spans="12:18" x14ac:dyDescent="0.25">
      <c r="L147" s="206" t="str">
        <f t="shared" si="28"/>
        <v/>
      </c>
      <c r="M147" s="144" t="str">
        <f t="shared" si="29"/>
        <v/>
      </c>
      <c r="N147" s="155" t="str">
        <f t="shared" si="30"/>
        <v/>
      </c>
      <c r="O147" s="208" t="str">
        <f t="shared" si="31"/>
        <v/>
      </c>
      <c r="P147" s="208" t="str">
        <f t="shared" si="32"/>
        <v/>
      </c>
      <c r="Q147" s="208" t="str">
        <f t="shared" si="26"/>
        <v/>
      </c>
      <c r="R147" s="155" t="str">
        <f t="shared" si="27"/>
        <v/>
      </c>
    </row>
    <row r="148" spans="12:18" x14ac:dyDescent="0.25">
      <c r="L148" s="206" t="str">
        <f t="shared" si="28"/>
        <v/>
      </c>
      <c r="M148" s="144" t="str">
        <f t="shared" si="29"/>
        <v/>
      </c>
      <c r="N148" s="155" t="str">
        <f t="shared" si="30"/>
        <v/>
      </c>
      <c r="O148" s="208" t="str">
        <f t="shared" si="31"/>
        <v/>
      </c>
      <c r="P148" s="208" t="str">
        <f t="shared" si="32"/>
        <v/>
      </c>
      <c r="Q148" s="208" t="str">
        <f t="shared" si="26"/>
        <v/>
      </c>
      <c r="R148" s="155" t="str">
        <f t="shared" si="27"/>
        <v/>
      </c>
    </row>
    <row r="149" spans="12:18" x14ac:dyDescent="0.25">
      <c r="L149" s="206" t="str">
        <f t="shared" si="28"/>
        <v/>
      </c>
      <c r="M149" s="144" t="str">
        <f t="shared" si="29"/>
        <v/>
      </c>
      <c r="N149" s="155" t="str">
        <f t="shared" si="30"/>
        <v/>
      </c>
      <c r="O149" s="208" t="str">
        <f t="shared" si="31"/>
        <v/>
      </c>
      <c r="P149" s="208" t="str">
        <f t="shared" si="32"/>
        <v/>
      </c>
      <c r="Q149" s="208" t="str">
        <f t="shared" si="26"/>
        <v/>
      </c>
      <c r="R149" s="155" t="str">
        <f t="shared" si="27"/>
        <v/>
      </c>
    </row>
    <row r="150" spans="12:18" x14ac:dyDescent="0.25">
      <c r="L150" s="206" t="str">
        <f t="shared" si="28"/>
        <v/>
      </c>
      <c r="M150" s="144" t="str">
        <f t="shared" si="29"/>
        <v/>
      </c>
      <c r="N150" s="155" t="str">
        <f t="shared" si="30"/>
        <v/>
      </c>
      <c r="O150" s="208" t="str">
        <f t="shared" si="31"/>
        <v/>
      </c>
      <c r="P150" s="208" t="str">
        <f t="shared" si="32"/>
        <v/>
      </c>
      <c r="Q150" s="208" t="str">
        <f t="shared" si="26"/>
        <v/>
      </c>
      <c r="R150" s="155" t="str">
        <f t="shared" si="27"/>
        <v/>
      </c>
    </row>
    <row r="151" spans="12:18" x14ac:dyDescent="0.25">
      <c r="L151" s="206" t="str">
        <f t="shared" si="28"/>
        <v/>
      </c>
      <c r="M151" s="144" t="str">
        <f t="shared" si="29"/>
        <v/>
      </c>
      <c r="N151" s="155" t="str">
        <f t="shared" si="30"/>
        <v/>
      </c>
      <c r="O151" s="208" t="str">
        <f t="shared" si="31"/>
        <v/>
      </c>
      <c r="P151" s="208" t="str">
        <f t="shared" si="32"/>
        <v/>
      </c>
      <c r="Q151" s="208" t="str">
        <f t="shared" si="26"/>
        <v/>
      </c>
      <c r="R151" s="155" t="str">
        <f t="shared" si="27"/>
        <v/>
      </c>
    </row>
    <row r="152" spans="12:18" x14ac:dyDescent="0.25">
      <c r="L152" s="206" t="str">
        <f t="shared" si="28"/>
        <v/>
      </c>
      <c r="M152" s="144" t="str">
        <f t="shared" si="29"/>
        <v/>
      </c>
      <c r="N152" s="155" t="str">
        <f t="shared" si="30"/>
        <v/>
      </c>
      <c r="O152" s="208" t="str">
        <f t="shared" si="31"/>
        <v/>
      </c>
      <c r="P152" s="208" t="str">
        <f t="shared" si="32"/>
        <v/>
      </c>
      <c r="Q152" s="208" t="str">
        <f t="shared" si="26"/>
        <v/>
      </c>
      <c r="R152" s="155" t="str">
        <f t="shared" si="27"/>
        <v/>
      </c>
    </row>
    <row r="153" spans="12:18" x14ac:dyDescent="0.25">
      <c r="L153" s="206" t="str">
        <f t="shared" si="28"/>
        <v/>
      </c>
      <c r="M153" s="144" t="str">
        <f t="shared" si="29"/>
        <v/>
      </c>
      <c r="N153" s="155" t="str">
        <f t="shared" si="30"/>
        <v/>
      </c>
      <c r="O153" s="208" t="str">
        <f t="shared" si="31"/>
        <v/>
      </c>
      <c r="P153" s="208" t="str">
        <f t="shared" si="32"/>
        <v/>
      </c>
      <c r="Q153" s="208" t="str">
        <f t="shared" si="26"/>
        <v/>
      </c>
      <c r="R153" s="155" t="str">
        <f t="shared" si="27"/>
        <v/>
      </c>
    </row>
    <row r="154" spans="12:18" x14ac:dyDescent="0.25">
      <c r="L154" s="206" t="str">
        <f t="shared" si="28"/>
        <v/>
      </c>
      <c r="M154" s="144" t="str">
        <f t="shared" si="29"/>
        <v/>
      </c>
      <c r="N154" s="155" t="str">
        <f t="shared" si="30"/>
        <v/>
      </c>
      <c r="O154" s="208" t="str">
        <f t="shared" si="31"/>
        <v/>
      </c>
      <c r="P154" s="208" t="str">
        <f t="shared" si="32"/>
        <v/>
      </c>
      <c r="Q154" s="208" t="str">
        <f t="shared" si="26"/>
        <v/>
      </c>
      <c r="R154" s="155" t="str">
        <f t="shared" si="27"/>
        <v/>
      </c>
    </row>
    <row r="155" spans="12:18" x14ac:dyDescent="0.25">
      <c r="L155" s="206" t="str">
        <f t="shared" si="28"/>
        <v/>
      </c>
      <c r="M155" s="144" t="str">
        <f t="shared" si="29"/>
        <v/>
      </c>
      <c r="N155" s="155" t="str">
        <f t="shared" si="30"/>
        <v/>
      </c>
      <c r="O155" s="208" t="str">
        <f t="shared" si="31"/>
        <v/>
      </c>
      <c r="P155" s="208" t="str">
        <f t="shared" si="32"/>
        <v/>
      </c>
      <c r="Q155" s="208" t="str">
        <f t="shared" si="26"/>
        <v/>
      </c>
      <c r="R155" s="155" t="str">
        <f t="shared" si="27"/>
        <v/>
      </c>
    </row>
    <row r="156" spans="12:18" x14ac:dyDescent="0.25">
      <c r="L156" s="206" t="str">
        <f t="shared" si="28"/>
        <v/>
      </c>
      <c r="M156" s="144" t="str">
        <f t="shared" si="29"/>
        <v/>
      </c>
      <c r="N156" s="155" t="str">
        <f t="shared" si="30"/>
        <v/>
      </c>
      <c r="O156" s="208" t="str">
        <f t="shared" si="31"/>
        <v/>
      </c>
      <c r="P156" s="208" t="str">
        <f t="shared" si="32"/>
        <v/>
      </c>
      <c r="Q156" s="208" t="str">
        <f t="shared" si="26"/>
        <v/>
      </c>
      <c r="R156" s="155" t="str">
        <f t="shared" si="27"/>
        <v/>
      </c>
    </row>
    <row r="157" spans="12:18" x14ac:dyDescent="0.25">
      <c r="L157" s="206" t="str">
        <f t="shared" si="28"/>
        <v/>
      </c>
      <c r="M157" s="144" t="str">
        <f t="shared" si="29"/>
        <v/>
      </c>
      <c r="N157" s="155" t="str">
        <f t="shared" si="30"/>
        <v/>
      </c>
      <c r="O157" s="208" t="str">
        <f t="shared" si="31"/>
        <v/>
      </c>
      <c r="P157" s="208" t="str">
        <f t="shared" si="32"/>
        <v/>
      </c>
      <c r="Q157" s="208" t="str">
        <f t="shared" si="26"/>
        <v/>
      </c>
      <c r="R157" s="155" t="str">
        <f t="shared" si="27"/>
        <v/>
      </c>
    </row>
    <row r="158" spans="12:18" x14ac:dyDescent="0.25">
      <c r="L158" s="206" t="str">
        <f t="shared" si="28"/>
        <v/>
      </c>
      <c r="M158" s="144" t="str">
        <f t="shared" si="29"/>
        <v/>
      </c>
      <c r="N158" s="155" t="str">
        <f t="shared" si="30"/>
        <v/>
      </c>
      <c r="O158" s="208" t="str">
        <f t="shared" si="31"/>
        <v/>
      </c>
      <c r="P158" s="208" t="str">
        <f t="shared" si="32"/>
        <v/>
      </c>
      <c r="Q158" s="208" t="str">
        <f t="shared" si="26"/>
        <v/>
      </c>
      <c r="R158" s="155" t="str">
        <f t="shared" si="27"/>
        <v/>
      </c>
    </row>
    <row r="159" spans="12:18" x14ac:dyDescent="0.25">
      <c r="L159" s="206" t="str">
        <f t="shared" si="28"/>
        <v/>
      </c>
      <c r="M159" s="144" t="str">
        <f t="shared" si="29"/>
        <v/>
      </c>
      <c r="N159" s="155" t="str">
        <f t="shared" si="30"/>
        <v/>
      </c>
      <c r="O159" s="208" t="str">
        <f t="shared" si="31"/>
        <v/>
      </c>
      <c r="P159" s="208" t="str">
        <f t="shared" si="32"/>
        <v/>
      </c>
      <c r="Q159" s="208" t="str">
        <f t="shared" si="26"/>
        <v/>
      </c>
      <c r="R159" s="155" t="str">
        <f t="shared" si="27"/>
        <v/>
      </c>
    </row>
    <row r="160" spans="12:18" x14ac:dyDescent="0.25">
      <c r="L160" s="206" t="str">
        <f t="shared" si="28"/>
        <v/>
      </c>
      <c r="M160" s="144" t="str">
        <f t="shared" si="29"/>
        <v/>
      </c>
      <c r="N160" s="155" t="str">
        <f t="shared" si="30"/>
        <v/>
      </c>
      <c r="O160" s="208" t="str">
        <f t="shared" si="31"/>
        <v/>
      </c>
      <c r="P160" s="208" t="str">
        <f t="shared" si="32"/>
        <v/>
      </c>
      <c r="Q160" s="208" t="str">
        <f t="shared" si="26"/>
        <v/>
      </c>
      <c r="R160" s="155" t="str">
        <f t="shared" si="27"/>
        <v/>
      </c>
    </row>
    <row r="161" spans="12:18" x14ac:dyDescent="0.25">
      <c r="L161" s="206" t="str">
        <f t="shared" si="28"/>
        <v/>
      </c>
      <c r="M161" s="144" t="str">
        <f t="shared" si="29"/>
        <v/>
      </c>
      <c r="N161" s="155" t="str">
        <f t="shared" si="30"/>
        <v/>
      </c>
      <c r="O161" s="208" t="str">
        <f t="shared" si="31"/>
        <v/>
      </c>
      <c r="P161" s="208" t="str">
        <f t="shared" si="32"/>
        <v/>
      </c>
      <c r="Q161" s="208" t="str">
        <f t="shared" si="26"/>
        <v/>
      </c>
      <c r="R161" s="155" t="str">
        <f t="shared" si="27"/>
        <v/>
      </c>
    </row>
    <row r="162" spans="12:18" x14ac:dyDescent="0.25">
      <c r="L162" s="206" t="str">
        <f t="shared" si="28"/>
        <v/>
      </c>
      <c r="M162" s="144" t="str">
        <f t="shared" si="29"/>
        <v/>
      </c>
      <c r="N162" s="155" t="str">
        <f t="shared" si="30"/>
        <v/>
      </c>
      <c r="O162" s="208" t="str">
        <f t="shared" si="31"/>
        <v/>
      </c>
      <c r="P162" s="208" t="str">
        <f t="shared" si="32"/>
        <v/>
      </c>
      <c r="Q162" s="208" t="str">
        <f t="shared" si="26"/>
        <v/>
      </c>
      <c r="R162" s="155" t="str">
        <f t="shared" si="27"/>
        <v/>
      </c>
    </row>
    <row r="163" spans="12:18" x14ac:dyDescent="0.25">
      <c r="L163" s="206" t="str">
        <f t="shared" si="28"/>
        <v/>
      </c>
      <c r="M163" s="144" t="str">
        <f t="shared" si="29"/>
        <v/>
      </c>
      <c r="N163" s="155" t="str">
        <f t="shared" si="30"/>
        <v/>
      </c>
      <c r="O163" s="208" t="str">
        <f t="shared" si="31"/>
        <v/>
      </c>
      <c r="P163" s="208" t="str">
        <f t="shared" si="32"/>
        <v/>
      </c>
      <c r="Q163" s="208" t="str">
        <f t="shared" si="26"/>
        <v/>
      </c>
      <c r="R163" s="155" t="str">
        <f t="shared" si="27"/>
        <v/>
      </c>
    </row>
    <row r="164" spans="12:18" x14ac:dyDescent="0.25">
      <c r="L164" s="206" t="str">
        <f t="shared" si="28"/>
        <v/>
      </c>
      <c r="M164" s="144" t="str">
        <f t="shared" si="29"/>
        <v/>
      </c>
      <c r="N164" s="155" t="str">
        <f t="shared" si="30"/>
        <v/>
      </c>
      <c r="O164" s="208" t="str">
        <f t="shared" si="31"/>
        <v/>
      </c>
      <c r="P164" s="208" t="str">
        <f t="shared" si="32"/>
        <v/>
      </c>
      <c r="Q164" s="208" t="str">
        <f t="shared" si="26"/>
        <v/>
      </c>
      <c r="R164" s="155" t="str">
        <f t="shared" si="27"/>
        <v/>
      </c>
    </row>
    <row r="165" spans="12:18" x14ac:dyDescent="0.25">
      <c r="L165" s="206" t="str">
        <f t="shared" si="28"/>
        <v/>
      </c>
      <c r="M165" s="144" t="str">
        <f t="shared" si="29"/>
        <v/>
      </c>
      <c r="N165" s="155" t="str">
        <f t="shared" si="30"/>
        <v/>
      </c>
      <c r="O165" s="208" t="str">
        <f t="shared" si="31"/>
        <v/>
      </c>
      <c r="P165" s="208" t="str">
        <f t="shared" si="32"/>
        <v/>
      </c>
      <c r="Q165" s="208" t="str">
        <f t="shared" si="26"/>
        <v/>
      </c>
      <c r="R165" s="155" t="str">
        <f t="shared" si="27"/>
        <v/>
      </c>
    </row>
    <row r="166" spans="12:18" x14ac:dyDescent="0.25">
      <c r="L166" s="206" t="str">
        <f t="shared" si="28"/>
        <v/>
      </c>
      <c r="M166" s="144" t="str">
        <f t="shared" si="29"/>
        <v/>
      </c>
      <c r="N166" s="155" t="str">
        <f t="shared" si="30"/>
        <v/>
      </c>
      <c r="O166" s="208" t="str">
        <f t="shared" si="31"/>
        <v/>
      </c>
      <c r="P166" s="208" t="str">
        <f t="shared" si="32"/>
        <v/>
      </c>
      <c r="Q166" s="208" t="str">
        <f t="shared" si="26"/>
        <v/>
      </c>
      <c r="R166" s="155" t="str">
        <f t="shared" si="27"/>
        <v/>
      </c>
    </row>
    <row r="167" spans="12:18" x14ac:dyDescent="0.25">
      <c r="L167" s="206" t="str">
        <f t="shared" si="28"/>
        <v/>
      </c>
      <c r="M167" s="144" t="str">
        <f t="shared" si="29"/>
        <v/>
      </c>
      <c r="N167" s="155" t="str">
        <f t="shared" si="30"/>
        <v/>
      </c>
      <c r="O167" s="208" t="str">
        <f t="shared" si="31"/>
        <v/>
      </c>
      <c r="P167" s="208" t="str">
        <f t="shared" si="32"/>
        <v/>
      </c>
      <c r="Q167" s="208" t="str">
        <f t="shared" si="26"/>
        <v/>
      </c>
      <c r="R167" s="155" t="str">
        <f t="shared" si="27"/>
        <v/>
      </c>
    </row>
    <row r="168" spans="12:18" x14ac:dyDescent="0.25">
      <c r="L168" s="206" t="str">
        <f t="shared" si="28"/>
        <v/>
      </c>
      <c r="M168" s="144" t="str">
        <f t="shared" si="29"/>
        <v/>
      </c>
      <c r="N168" s="155" t="str">
        <f t="shared" si="30"/>
        <v/>
      </c>
      <c r="O168" s="208" t="str">
        <f t="shared" si="31"/>
        <v/>
      </c>
      <c r="P168" s="208" t="str">
        <f t="shared" si="32"/>
        <v/>
      </c>
      <c r="Q168" s="208" t="str">
        <f t="shared" si="26"/>
        <v/>
      </c>
      <c r="R168" s="155" t="str">
        <f t="shared" si="27"/>
        <v/>
      </c>
    </row>
    <row r="169" spans="12:18" x14ac:dyDescent="0.25">
      <c r="L169" s="206" t="str">
        <f t="shared" si="28"/>
        <v/>
      </c>
      <c r="M169" s="144" t="str">
        <f t="shared" si="29"/>
        <v/>
      </c>
      <c r="N169" s="155" t="str">
        <f t="shared" si="30"/>
        <v/>
      </c>
      <c r="O169" s="208" t="str">
        <f t="shared" si="31"/>
        <v/>
      </c>
      <c r="P169" s="208" t="str">
        <f t="shared" si="32"/>
        <v/>
      </c>
      <c r="Q169" s="208" t="str">
        <f t="shared" si="26"/>
        <v/>
      </c>
      <c r="R169" s="155" t="str">
        <f t="shared" si="27"/>
        <v/>
      </c>
    </row>
    <row r="170" spans="12:18" x14ac:dyDescent="0.25">
      <c r="L170" s="206" t="str">
        <f t="shared" si="28"/>
        <v/>
      </c>
      <c r="M170" s="144" t="str">
        <f t="shared" si="29"/>
        <v/>
      </c>
      <c r="N170" s="155" t="str">
        <f t="shared" si="30"/>
        <v/>
      </c>
      <c r="O170" s="208" t="str">
        <f t="shared" si="31"/>
        <v/>
      </c>
      <c r="P170" s="208" t="str">
        <f t="shared" si="32"/>
        <v/>
      </c>
      <c r="Q170" s="208" t="str">
        <f t="shared" si="26"/>
        <v/>
      </c>
      <c r="R170" s="155" t="str">
        <f t="shared" si="27"/>
        <v/>
      </c>
    </row>
    <row r="171" spans="12:18" x14ac:dyDescent="0.25">
      <c r="L171" s="206" t="str">
        <f t="shared" si="28"/>
        <v/>
      </c>
      <c r="M171" s="144" t="str">
        <f t="shared" si="29"/>
        <v/>
      </c>
      <c r="N171" s="155" t="str">
        <f t="shared" si="30"/>
        <v/>
      </c>
      <c r="O171" s="208" t="str">
        <f t="shared" si="31"/>
        <v/>
      </c>
      <c r="P171" s="208" t="str">
        <f t="shared" si="32"/>
        <v/>
      </c>
      <c r="Q171" s="208" t="str">
        <f t="shared" si="26"/>
        <v/>
      </c>
      <c r="R171" s="155" t="str">
        <f t="shared" si="27"/>
        <v/>
      </c>
    </row>
    <row r="172" spans="12:18" x14ac:dyDescent="0.25">
      <c r="L172" s="206" t="str">
        <f t="shared" si="28"/>
        <v/>
      </c>
      <c r="M172" s="144" t="str">
        <f t="shared" si="29"/>
        <v/>
      </c>
      <c r="N172" s="155" t="str">
        <f t="shared" si="30"/>
        <v/>
      </c>
      <c r="O172" s="208" t="str">
        <f t="shared" si="31"/>
        <v/>
      </c>
      <c r="P172" s="208" t="str">
        <f t="shared" si="32"/>
        <v/>
      </c>
      <c r="Q172" s="208" t="str">
        <f t="shared" si="26"/>
        <v/>
      </c>
      <c r="R172" s="155" t="str">
        <f t="shared" si="27"/>
        <v/>
      </c>
    </row>
    <row r="173" spans="12:18" x14ac:dyDescent="0.25">
      <c r="L173" s="206" t="str">
        <f t="shared" si="28"/>
        <v/>
      </c>
      <c r="M173" s="144" t="str">
        <f t="shared" si="29"/>
        <v/>
      </c>
      <c r="N173" s="155" t="str">
        <f t="shared" si="30"/>
        <v/>
      </c>
      <c r="O173" s="208" t="str">
        <f t="shared" si="31"/>
        <v/>
      </c>
      <c r="P173" s="208" t="str">
        <f t="shared" si="32"/>
        <v/>
      </c>
      <c r="Q173" s="208" t="str">
        <f t="shared" si="26"/>
        <v/>
      </c>
      <c r="R173" s="155" t="str">
        <f t="shared" si="27"/>
        <v/>
      </c>
    </row>
    <row r="174" spans="12:18" x14ac:dyDescent="0.25">
      <c r="L174" s="206" t="str">
        <f t="shared" si="28"/>
        <v/>
      </c>
      <c r="M174" s="144" t="str">
        <f t="shared" si="29"/>
        <v/>
      </c>
      <c r="N174" s="155" t="str">
        <f t="shared" si="30"/>
        <v/>
      </c>
      <c r="O174" s="208" t="str">
        <f t="shared" si="31"/>
        <v/>
      </c>
      <c r="P174" s="208" t="str">
        <f t="shared" si="32"/>
        <v/>
      </c>
      <c r="Q174" s="208" t="str">
        <f t="shared" si="26"/>
        <v/>
      </c>
      <c r="R174" s="155" t="str">
        <f t="shared" si="27"/>
        <v/>
      </c>
    </row>
    <row r="175" spans="12:18" x14ac:dyDescent="0.25">
      <c r="L175" s="206" t="str">
        <f t="shared" si="28"/>
        <v/>
      </c>
      <c r="M175" s="144" t="str">
        <f t="shared" si="29"/>
        <v/>
      </c>
      <c r="N175" s="155" t="str">
        <f t="shared" si="30"/>
        <v/>
      </c>
      <c r="O175" s="208" t="str">
        <f t="shared" si="31"/>
        <v/>
      </c>
      <c r="P175" s="208" t="str">
        <f t="shared" si="32"/>
        <v/>
      </c>
      <c r="Q175" s="208" t="str">
        <f t="shared" si="26"/>
        <v/>
      </c>
      <c r="R175" s="155" t="str">
        <f t="shared" si="27"/>
        <v/>
      </c>
    </row>
    <row r="176" spans="12:18" x14ac:dyDescent="0.25">
      <c r="L176" s="206" t="str">
        <f t="shared" si="28"/>
        <v/>
      </c>
      <c r="M176" s="144" t="str">
        <f t="shared" si="29"/>
        <v/>
      </c>
      <c r="N176" s="155" t="str">
        <f t="shared" si="30"/>
        <v/>
      </c>
      <c r="O176" s="208" t="str">
        <f t="shared" si="31"/>
        <v/>
      </c>
      <c r="P176" s="208" t="str">
        <f t="shared" si="32"/>
        <v/>
      </c>
      <c r="Q176" s="208" t="str">
        <f t="shared" si="26"/>
        <v/>
      </c>
      <c r="R176" s="155" t="str">
        <f t="shared" si="27"/>
        <v/>
      </c>
    </row>
    <row r="177" spans="12:18" x14ac:dyDescent="0.25">
      <c r="L177" s="206" t="str">
        <f t="shared" si="28"/>
        <v/>
      </c>
      <c r="M177" s="144" t="str">
        <f t="shared" si="29"/>
        <v/>
      </c>
      <c r="N177" s="155" t="str">
        <f t="shared" si="30"/>
        <v/>
      </c>
      <c r="O177" s="208" t="str">
        <f t="shared" si="31"/>
        <v/>
      </c>
      <c r="P177" s="208" t="str">
        <f t="shared" si="32"/>
        <v/>
      </c>
      <c r="Q177" s="208" t="str">
        <f t="shared" si="26"/>
        <v/>
      </c>
      <c r="R177" s="155" t="str">
        <f t="shared" si="27"/>
        <v/>
      </c>
    </row>
    <row r="178" spans="12:18" x14ac:dyDescent="0.25">
      <c r="L178" s="206" t="str">
        <f t="shared" si="28"/>
        <v/>
      </c>
      <c r="M178" s="144" t="str">
        <f t="shared" si="29"/>
        <v/>
      </c>
      <c r="N178" s="155" t="str">
        <f t="shared" si="30"/>
        <v/>
      </c>
      <c r="O178" s="208" t="str">
        <f t="shared" si="31"/>
        <v/>
      </c>
      <c r="P178" s="208" t="str">
        <f t="shared" si="32"/>
        <v/>
      </c>
      <c r="Q178" s="208" t="str">
        <f t="shared" si="26"/>
        <v/>
      </c>
      <c r="R178" s="155" t="str">
        <f t="shared" si="27"/>
        <v/>
      </c>
    </row>
    <row r="179" spans="12:18" x14ac:dyDescent="0.25">
      <c r="L179" s="206" t="str">
        <f t="shared" si="28"/>
        <v/>
      </c>
      <c r="M179" s="144" t="str">
        <f t="shared" si="29"/>
        <v/>
      </c>
      <c r="N179" s="155" t="str">
        <f t="shared" si="30"/>
        <v/>
      </c>
      <c r="O179" s="208" t="str">
        <f t="shared" si="31"/>
        <v/>
      </c>
      <c r="P179" s="208" t="str">
        <f t="shared" si="32"/>
        <v/>
      </c>
      <c r="Q179" s="208" t="str">
        <f t="shared" si="26"/>
        <v/>
      </c>
      <c r="R179" s="155" t="str">
        <f t="shared" si="27"/>
        <v/>
      </c>
    </row>
    <row r="180" spans="12:18" x14ac:dyDescent="0.25">
      <c r="L180" s="206" t="str">
        <f t="shared" si="28"/>
        <v/>
      </c>
      <c r="M180" s="144" t="str">
        <f t="shared" si="29"/>
        <v/>
      </c>
      <c r="N180" s="155" t="str">
        <f t="shared" si="30"/>
        <v/>
      </c>
      <c r="O180" s="208" t="str">
        <f t="shared" si="31"/>
        <v/>
      </c>
      <c r="P180" s="208" t="str">
        <f t="shared" si="32"/>
        <v/>
      </c>
      <c r="Q180" s="208" t="str">
        <f t="shared" si="26"/>
        <v/>
      </c>
      <c r="R180" s="155" t="str">
        <f t="shared" si="27"/>
        <v/>
      </c>
    </row>
    <row r="181" spans="12:18" x14ac:dyDescent="0.25">
      <c r="L181" s="206" t="str">
        <f t="shared" si="28"/>
        <v/>
      </c>
      <c r="M181" s="144" t="str">
        <f t="shared" si="29"/>
        <v/>
      </c>
      <c r="N181" s="155" t="str">
        <f t="shared" si="30"/>
        <v/>
      </c>
      <c r="O181" s="208" t="str">
        <f t="shared" si="31"/>
        <v/>
      </c>
      <c r="P181" s="208" t="str">
        <f t="shared" si="32"/>
        <v/>
      </c>
      <c r="Q181" s="208" t="str">
        <f t="shared" si="26"/>
        <v/>
      </c>
      <c r="R181" s="155" t="str">
        <f t="shared" si="27"/>
        <v/>
      </c>
    </row>
    <row r="182" spans="12:18" x14ac:dyDescent="0.25">
      <c r="L182" s="206" t="str">
        <f t="shared" si="28"/>
        <v/>
      </c>
      <c r="M182" s="144" t="str">
        <f t="shared" si="29"/>
        <v/>
      </c>
      <c r="N182" s="155" t="str">
        <f t="shared" si="30"/>
        <v/>
      </c>
      <c r="O182" s="208" t="str">
        <f t="shared" si="31"/>
        <v/>
      </c>
      <c r="P182" s="208" t="str">
        <f t="shared" si="32"/>
        <v/>
      </c>
      <c r="Q182" s="208" t="str">
        <f t="shared" si="26"/>
        <v/>
      </c>
      <c r="R182" s="155" t="str">
        <f t="shared" si="27"/>
        <v/>
      </c>
    </row>
    <row r="183" spans="12:18" x14ac:dyDescent="0.25">
      <c r="L183" s="206" t="str">
        <f t="shared" si="28"/>
        <v/>
      </c>
      <c r="M183" s="144" t="str">
        <f t="shared" si="29"/>
        <v/>
      </c>
      <c r="N183" s="155" t="str">
        <f t="shared" si="30"/>
        <v/>
      </c>
      <c r="O183" s="208" t="str">
        <f t="shared" si="31"/>
        <v/>
      </c>
      <c r="P183" s="208" t="str">
        <f t="shared" si="32"/>
        <v/>
      </c>
      <c r="Q183" s="208" t="str">
        <f t="shared" si="26"/>
        <v/>
      </c>
      <c r="R183" s="155" t="str">
        <f t="shared" si="27"/>
        <v/>
      </c>
    </row>
    <row r="184" spans="12:18" x14ac:dyDescent="0.25">
      <c r="L184" s="206" t="str">
        <f t="shared" si="28"/>
        <v/>
      </c>
      <c r="M184" s="144" t="str">
        <f t="shared" si="29"/>
        <v/>
      </c>
      <c r="N184" s="155" t="str">
        <f t="shared" si="30"/>
        <v/>
      </c>
      <c r="O184" s="208" t="str">
        <f t="shared" si="31"/>
        <v/>
      </c>
      <c r="P184" s="208" t="str">
        <f t="shared" si="32"/>
        <v/>
      </c>
      <c r="Q184" s="208" t="str">
        <f t="shared" si="26"/>
        <v/>
      </c>
      <c r="R184" s="155" t="str">
        <f t="shared" si="27"/>
        <v/>
      </c>
    </row>
    <row r="185" spans="12:18" x14ac:dyDescent="0.25">
      <c r="L185" s="206" t="str">
        <f t="shared" si="28"/>
        <v/>
      </c>
      <c r="M185" s="144" t="str">
        <f t="shared" si="29"/>
        <v/>
      </c>
      <c r="N185" s="155" t="str">
        <f t="shared" si="30"/>
        <v/>
      </c>
      <c r="O185" s="208" t="str">
        <f t="shared" si="31"/>
        <v/>
      </c>
      <c r="P185" s="208" t="str">
        <f t="shared" si="32"/>
        <v/>
      </c>
      <c r="Q185" s="208" t="str">
        <f t="shared" si="26"/>
        <v/>
      </c>
      <c r="R185" s="155" t="str">
        <f t="shared" si="27"/>
        <v/>
      </c>
    </row>
    <row r="186" spans="12:18" x14ac:dyDescent="0.25">
      <c r="L186" s="206" t="str">
        <f t="shared" si="28"/>
        <v/>
      </c>
      <c r="M186" s="144" t="str">
        <f t="shared" si="29"/>
        <v/>
      </c>
      <c r="N186" s="155" t="str">
        <f t="shared" si="30"/>
        <v/>
      </c>
      <c r="O186" s="208" t="str">
        <f t="shared" si="31"/>
        <v/>
      </c>
      <c r="P186" s="208" t="str">
        <f t="shared" si="32"/>
        <v/>
      </c>
      <c r="Q186" s="208" t="str">
        <f t="shared" si="26"/>
        <v/>
      </c>
      <c r="R186" s="155" t="str">
        <f t="shared" si="27"/>
        <v/>
      </c>
    </row>
    <row r="187" spans="12:18" x14ac:dyDescent="0.25">
      <c r="L187" s="206" t="str">
        <f t="shared" si="28"/>
        <v/>
      </c>
      <c r="M187" s="144" t="str">
        <f t="shared" si="29"/>
        <v/>
      </c>
      <c r="N187" s="155" t="str">
        <f t="shared" si="30"/>
        <v/>
      </c>
      <c r="O187" s="208" t="str">
        <f t="shared" si="31"/>
        <v/>
      </c>
      <c r="P187" s="208" t="str">
        <f t="shared" si="32"/>
        <v/>
      </c>
      <c r="Q187" s="208" t="str">
        <f t="shared" si="26"/>
        <v/>
      </c>
      <c r="R187" s="155" t="str">
        <f t="shared" si="27"/>
        <v/>
      </c>
    </row>
    <row r="188" spans="12:18" x14ac:dyDescent="0.25">
      <c r="L188" s="206" t="str">
        <f t="shared" si="28"/>
        <v/>
      </c>
      <c r="M188" s="144" t="str">
        <f t="shared" si="29"/>
        <v/>
      </c>
      <c r="N188" s="155" t="str">
        <f t="shared" si="30"/>
        <v/>
      </c>
      <c r="O188" s="208" t="str">
        <f t="shared" si="31"/>
        <v/>
      </c>
      <c r="P188" s="208" t="str">
        <f t="shared" si="32"/>
        <v/>
      </c>
      <c r="Q188" s="208" t="str">
        <f t="shared" si="26"/>
        <v/>
      </c>
      <c r="R188" s="155" t="str">
        <f t="shared" si="27"/>
        <v/>
      </c>
    </row>
    <row r="189" spans="12:18" x14ac:dyDescent="0.25">
      <c r="L189" s="206" t="str">
        <f t="shared" si="28"/>
        <v/>
      </c>
      <c r="M189" s="144" t="str">
        <f t="shared" si="29"/>
        <v/>
      </c>
      <c r="N189" s="155" t="str">
        <f t="shared" si="30"/>
        <v/>
      </c>
      <c r="O189" s="208" t="str">
        <f t="shared" si="31"/>
        <v/>
      </c>
      <c r="P189" s="208" t="str">
        <f t="shared" si="32"/>
        <v/>
      </c>
      <c r="Q189" s="208" t="str">
        <f t="shared" si="26"/>
        <v/>
      </c>
      <c r="R189" s="155" t="str">
        <f t="shared" si="27"/>
        <v/>
      </c>
    </row>
    <row r="190" spans="12:18" x14ac:dyDescent="0.25">
      <c r="L190" s="206" t="str">
        <f t="shared" si="28"/>
        <v/>
      </c>
      <c r="M190" s="144" t="str">
        <f t="shared" si="29"/>
        <v/>
      </c>
      <c r="N190" s="155" t="str">
        <f t="shared" si="30"/>
        <v/>
      </c>
      <c r="O190" s="208" t="str">
        <f t="shared" si="31"/>
        <v/>
      </c>
      <c r="P190" s="208" t="str">
        <f t="shared" si="32"/>
        <v/>
      </c>
      <c r="Q190" s="208" t="str">
        <f t="shared" si="26"/>
        <v/>
      </c>
      <c r="R190" s="155" t="str">
        <f t="shared" si="27"/>
        <v/>
      </c>
    </row>
    <row r="191" spans="12:18" x14ac:dyDescent="0.25">
      <c r="L191" s="206" t="str">
        <f t="shared" si="28"/>
        <v/>
      </c>
      <c r="M191" s="144" t="str">
        <f t="shared" si="29"/>
        <v/>
      </c>
      <c r="N191" s="155" t="str">
        <f t="shared" si="30"/>
        <v/>
      </c>
      <c r="O191" s="208" t="str">
        <f t="shared" si="31"/>
        <v/>
      </c>
      <c r="P191" s="208" t="str">
        <f t="shared" si="32"/>
        <v/>
      </c>
      <c r="Q191" s="208" t="str">
        <f t="shared" si="26"/>
        <v/>
      </c>
      <c r="R191" s="155" t="str">
        <f t="shared" si="27"/>
        <v/>
      </c>
    </row>
    <row r="192" spans="12:18" x14ac:dyDescent="0.25">
      <c r="L192" s="206" t="str">
        <f t="shared" si="28"/>
        <v/>
      </c>
      <c r="M192" s="144" t="str">
        <f t="shared" si="29"/>
        <v/>
      </c>
      <c r="N192" s="155" t="str">
        <f t="shared" si="30"/>
        <v/>
      </c>
      <c r="O192" s="208" t="str">
        <f t="shared" si="31"/>
        <v/>
      </c>
      <c r="P192" s="208" t="str">
        <f t="shared" si="32"/>
        <v/>
      </c>
      <c r="Q192" s="208" t="str">
        <f t="shared" si="26"/>
        <v/>
      </c>
      <c r="R192" s="155" t="str">
        <f t="shared" si="27"/>
        <v/>
      </c>
    </row>
    <row r="193" spans="12:18" x14ac:dyDescent="0.25">
      <c r="L193" s="206" t="str">
        <f t="shared" si="28"/>
        <v/>
      </c>
      <c r="M193" s="144" t="str">
        <f t="shared" si="29"/>
        <v/>
      </c>
      <c r="N193" s="155" t="str">
        <f t="shared" si="30"/>
        <v/>
      </c>
      <c r="O193" s="208" t="str">
        <f t="shared" si="31"/>
        <v/>
      </c>
      <c r="P193" s="208" t="str">
        <f t="shared" si="32"/>
        <v/>
      </c>
      <c r="Q193" s="208" t="str">
        <f t="shared" si="26"/>
        <v/>
      </c>
      <c r="R193" s="155" t="str">
        <f t="shared" si="27"/>
        <v/>
      </c>
    </row>
    <row r="194" spans="12:18" x14ac:dyDescent="0.25">
      <c r="L194" s="206" t="str">
        <f t="shared" si="28"/>
        <v/>
      </c>
      <c r="M194" s="144" t="str">
        <f t="shared" si="29"/>
        <v/>
      </c>
      <c r="N194" s="155" t="str">
        <f t="shared" si="30"/>
        <v/>
      </c>
      <c r="O194" s="208" t="str">
        <f t="shared" si="31"/>
        <v/>
      </c>
      <c r="P194" s="208" t="str">
        <f t="shared" si="32"/>
        <v/>
      </c>
      <c r="Q194" s="208" t="str">
        <f t="shared" si="26"/>
        <v/>
      </c>
      <c r="R194" s="155" t="str">
        <f t="shared" si="27"/>
        <v/>
      </c>
    </row>
    <row r="195" spans="12:18" x14ac:dyDescent="0.25">
      <c r="L195" s="206" t="str">
        <f t="shared" si="28"/>
        <v/>
      </c>
      <c r="M195" s="144" t="str">
        <f t="shared" si="29"/>
        <v/>
      </c>
      <c r="N195" s="155" t="str">
        <f t="shared" si="30"/>
        <v/>
      </c>
      <c r="O195" s="208" t="str">
        <f t="shared" si="31"/>
        <v/>
      </c>
      <c r="P195" s="208" t="str">
        <f t="shared" si="32"/>
        <v/>
      </c>
      <c r="Q195" s="208" t="str">
        <f t="shared" si="26"/>
        <v/>
      </c>
      <c r="R195" s="155" t="str">
        <f t="shared" si="27"/>
        <v/>
      </c>
    </row>
    <row r="196" spans="12:18" x14ac:dyDescent="0.25">
      <c r="L196" s="206" t="str">
        <f t="shared" si="28"/>
        <v/>
      </c>
      <c r="M196" s="144" t="str">
        <f t="shared" si="29"/>
        <v/>
      </c>
      <c r="N196" s="155" t="str">
        <f t="shared" si="30"/>
        <v/>
      </c>
      <c r="O196" s="208" t="str">
        <f t="shared" si="31"/>
        <v/>
      </c>
      <c r="P196" s="208" t="str">
        <f t="shared" si="32"/>
        <v/>
      </c>
      <c r="Q196" s="208" t="str">
        <f t="shared" si="26"/>
        <v/>
      </c>
      <c r="R196" s="155" t="str">
        <f t="shared" si="27"/>
        <v/>
      </c>
    </row>
    <row r="197" spans="12:18" x14ac:dyDescent="0.25">
      <c r="L197" s="206" t="str">
        <f t="shared" si="28"/>
        <v/>
      </c>
      <c r="M197" s="144" t="str">
        <f t="shared" si="29"/>
        <v/>
      </c>
      <c r="N197" s="155" t="str">
        <f t="shared" si="30"/>
        <v/>
      </c>
      <c r="O197" s="208" t="str">
        <f t="shared" si="31"/>
        <v/>
      </c>
      <c r="P197" s="208" t="str">
        <f t="shared" si="32"/>
        <v/>
      </c>
      <c r="Q197" s="208" t="str">
        <f t="shared" si="26"/>
        <v/>
      </c>
      <c r="R197" s="155" t="str">
        <f t="shared" si="27"/>
        <v/>
      </c>
    </row>
    <row r="198" spans="12:18" x14ac:dyDescent="0.25">
      <c r="L198" s="206" t="str">
        <f t="shared" si="28"/>
        <v/>
      </c>
      <c r="M198" s="144" t="str">
        <f t="shared" si="29"/>
        <v/>
      </c>
      <c r="N198" s="155" t="str">
        <f t="shared" si="30"/>
        <v/>
      </c>
      <c r="O198" s="208" t="str">
        <f t="shared" si="31"/>
        <v/>
      </c>
      <c r="P198" s="208" t="str">
        <f t="shared" si="32"/>
        <v/>
      </c>
      <c r="Q198" s="208" t="str">
        <f t="shared" si="26"/>
        <v/>
      </c>
      <c r="R198" s="155" t="str">
        <f t="shared" si="27"/>
        <v/>
      </c>
    </row>
    <row r="199" spans="12:18" x14ac:dyDescent="0.25">
      <c r="L199" s="206" t="str">
        <f t="shared" si="28"/>
        <v/>
      </c>
      <c r="M199" s="144" t="str">
        <f t="shared" si="29"/>
        <v/>
      </c>
      <c r="N199" s="155" t="str">
        <f t="shared" si="30"/>
        <v/>
      </c>
      <c r="O199" s="208" t="str">
        <f t="shared" si="31"/>
        <v/>
      </c>
      <c r="P199" s="208" t="str">
        <f t="shared" si="32"/>
        <v/>
      </c>
      <c r="Q199" s="208" t="str">
        <f t="shared" si="26"/>
        <v/>
      </c>
      <c r="R199" s="155" t="str">
        <f t="shared" si="27"/>
        <v/>
      </c>
    </row>
    <row r="200" spans="12:18" x14ac:dyDescent="0.25">
      <c r="L200" s="206" t="str">
        <f t="shared" si="28"/>
        <v/>
      </c>
      <c r="M200" s="144" t="str">
        <f t="shared" si="29"/>
        <v/>
      </c>
      <c r="N200" s="155" t="str">
        <f t="shared" si="30"/>
        <v/>
      </c>
      <c r="O200" s="208" t="str">
        <f t="shared" si="31"/>
        <v/>
      </c>
      <c r="P200" s="208" t="str">
        <f t="shared" si="32"/>
        <v/>
      </c>
      <c r="Q200" s="208" t="str">
        <f t="shared" si="26"/>
        <v/>
      </c>
      <c r="R200" s="155" t="str">
        <f t="shared" si="27"/>
        <v/>
      </c>
    </row>
    <row r="201" spans="12:18" x14ac:dyDescent="0.25">
      <c r="L201" s="206" t="str">
        <f t="shared" si="28"/>
        <v/>
      </c>
      <c r="M201" s="144" t="str">
        <f t="shared" si="29"/>
        <v/>
      </c>
      <c r="N201" s="155" t="str">
        <f t="shared" si="30"/>
        <v/>
      </c>
      <c r="O201" s="208" t="str">
        <f t="shared" si="31"/>
        <v/>
      </c>
      <c r="P201" s="208" t="str">
        <f t="shared" si="32"/>
        <v/>
      </c>
      <c r="Q201" s="208" t="str">
        <f t="shared" si="26"/>
        <v/>
      </c>
      <c r="R201" s="155" t="str">
        <f t="shared" si="27"/>
        <v/>
      </c>
    </row>
    <row r="202" spans="12:18" x14ac:dyDescent="0.25">
      <c r="L202" s="206" t="str">
        <f t="shared" si="28"/>
        <v/>
      </c>
      <c r="M202" s="144" t="str">
        <f t="shared" si="29"/>
        <v/>
      </c>
      <c r="N202" s="155" t="str">
        <f t="shared" si="30"/>
        <v/>
      </c>
      <c r="O202" s="208" t="str">
        <f t="shared" si="31"/>
        <v/>
      </c>
      <c r="P202" s="208" t="str">
        <f t="shared" si="32"/>
        <v/>
      </c>
      <c r="Q202" s="208" t="str">
        <f t="shared" si="26"/>
        <v/>
      </c>
      <c r="R202" s="155" t="str">
        <f t="shared" si="27"/>
        <v/>
      </c>
    </row>
    <row r="203" spans="12:18" x14ac:dyDescent="0.25">
      <c r="L203" s="206" t="str">
        <f t="shared" si="28"/>
        <v/>
      </c>
      <c r="M203" s="144" t="str">
        <f t="shared" si="29"/>
        <v/>
      </c>
      <c r="N203" s="155" t="str">
        <f t="shared" si="30"/>
        <v/>
      </c>
      <c r="O203" s="208" t="str">
        <f t="shared" si="31"/>
        <v/>
      </c>
      <c r="P203" s="208" t="str">
        <f t="shared" si="32"/>
        <v/>
      </c>
      <c r="Q203" s="208" t="str">
        <f t="shared" si="26"/>
        <v/>
      </c>
      <c r="R203" s="155" t="str">
        <f t="shared" si="27"/>
        <v/>
      </c>
    </row>
    <row r="204" spans="12:18" x14ac:dyDescent="0.25">
      <c r="L204" s="206" t="str">
        <f t="shared" si="28"/>
        <v/>
      </c>
      <c r="M204" s="144" t="str">
        <f t="shared" si="29"/>
        <v/>
      </c>
      <c r="N204" s="155" t="str">
        <f t="shared" si="30"/>
        <v/>
      </c>
      <c r="O204" s="208" t="str">
        <f t="shared" si="31"/>
        <v/>
      </c>
      <c r="P204" s="208" t="str">
        <f t="shared" si="32"/>
        <v/>
      </c>
      <c r="Q204" s="208" t="str">
        <f t="shared" si="26"/>
        <v/>
      </c>
      <c r="R204" s="155" t="str">
        <f t="shared" si="27"/>
        <v/>
      </c>
    </row>
    <row r="205" spans="12:18" x14ac:dyDescent="0.25">
      <c r="L205" s="206" t="str">
        <f t="shared" si="28"/>
        <v/>
      </c>
      <c r="M205" s="144" t="str">
        <f t="shared" si="29"/>
        <v/>
      </c>
      <c r="N205" s="155" t="str">
        <f t="shared" si="30"/>
        <v/>
      </c>
      <c r="O205" s="208" t="str">
        <f t="shared" si="31"/>
        <v/>
      </c>
      <c r="P205" s="208" t="str">
        <f t="shared" si="32"/>
        <v/>
      </c>
      <c r="Q205" s="208" t="str">
        <f t="shared" si="26"/>
        <v/>
      </c>
      <c r="R205" s="155" t="str">
        <f t="shared" si="27"/>
        <v/>
      </c>
    </row>
    <row r="206" spans="12:18" x14ac:dyDescent="0.25">
      <c r="L206" s="206" t="str">
        <f t="shared" si="28"/>
        <v/>
      </c>
      <c r="M206" s="144" t="str">
        <f t="shared" si="29"/>
        <v/>
      </c>
      <c r="N206" s="155" t="str">
        <f t="shared" si="30"/>
        <v/>
      </c>
      <c r="O206" s="208" t="str">
        <f t="shared" si="31"/>
        <v/>
      </c>
      <c r="P206" s="208" t="str">
        <f t="shared" si="32"/>
        <v/>
      </c>
      <c r="Q206" s="208" t="str">
        <f t="shared" si="26"/>
        <v/>
      </c>
      <c r="R206" s="155" t="str">
        <f t="shared" si="27"/>
        <v/>
      </c>
    </row>
    <row r="207" spans="12:18" x14ac:dyDescent="0.25">
      <c r="L207" s="206" t="str">
        <f t="shared" si="28"/>
        <v/>
      </c>
      <c r="M207" s="144" t="str">
        <f t="shared" si="29"/>
        <v/>
      </c>
      <c r="N207" s="155" t="str">
        <f t="shared" si="30"/>
        <v/>
      </c>
      <c r="O207" s="208" t="str">
        <f t="shared" si="31"/>
        <v/>
      </c>
      <c r="P207" s="208" t="str">
        <f t="shared" si="32"/>
        <v/>
      </c>
      <c r="Q207" s="208" t="str">
        <f t="shared" ref="Q207:Q270" si="33">IF(M207="","",SUM(O207:P207))</f>
        <v/>
      </c>
      <c r="R207" s="155" t="str">
        <f t="shared" ref="R207:R270" si="34">IF(M207="","",SUM(N207)-SUM(P207))</f>
        <v/>
      </c>
    </row>
    <row r="208" spans="12:18" x14ac:dyDescent="0.25">
      <c r="L208" s="206" t="str">
        <f t="shared" ref="L208:L271" si="35">IF(M208="","",EDATE(L207,1))</f>
        <v/>
      </c>
      <c r="M208" s="144" t="str">
        <f t="shared" ref="M208:M271" si="36">IF(M207="","",IF(SUM(M207)+1&lt;=$E$7,SUM(M207)+1,""))</f>
        <v/>
      </c>
      <c r="N208" s="155" t="str">
        <f t="shared" ref="N208:N271" si="37">IF(M208="","",R207)</f>
        <v/>
      </c>
      <c r="O208" s="208" t="str">
        <f t="shared" ref="O208:O271" si="38">IF(M208="","",IPMT($P$10/12,M208,$P$7,-$P$8,$P$9,0))</f>
        <v/>
      </c>
      <c r="P208" s="208" t="str">
        <f t="shared" ref="P208:P271" si="39">IF(M208="","",PPMT($P$10/12,M208,$P$7,-$P$8,$P$9,0))</f>
        <v/>
      </c>
      <c r="Q208" s="208" t="str">
        <f t="shared" si="33"/>
        <v/>
      </c>
      <c r="R208" s="155" t="str">
        <f t="shared" si="34"/>
        <v/>
      </c>
    </row>
    <row r="209" spans="12:18" x14ac:dyDescent="0.25">
      <c r="L209" s="206" t="str">
        <f t="shared" si="35"/>
        <v/>
      </c>
      <c r="M209" s="144" t="str">
        <f t="shared" si="36"/>
        <v/>
      </c>
      <c r="N209" s="155" t="str">
        <f t="shared" si="37"/>
        <v/>
      </c>
      <c r="O209" s="208" t="str">
        <f t="shared" si="38"/>
        <v/>
      </c>
      <c r="P209" s="208" t="str">
        <f t="shared" si="39"/>
        <v/>
      </c>
      <c r="Q209" s="208" t="str">
        <f t="shared" si="33"/>
        <v/>
      </c>
      <c r="R209" s="155" t="str">
        <f t="shared" si="34"/>
        <v/>
      </c>
    </row>
    <row r="210" spans="12:18" x14ac:dyDescent="0.25">
      <c r="L210" s="206" t="str">
        <f t="shared" si="35"/>
        <v/>
      </c>
      <c r="M210" s="144" t="str">
        <f t="shared" si="36"/>
        <v/>
      </c>
      <c r="N210" s="155" t="str">
        <f t="shared" si="37"/>
        <v/>
      </c>
      <c r="O210" s="208" t="str">
        <f t="shared" si="38"/>
        <v/>
      </c>
      <c r="P210" s="208" t="str">
        <f t="shared" si="39"/>
        <v/>
      </c>
      <c r="Q210" s="208" t="str">
        <f t="shared" si="33"/>
        <v/>
      </c>
      <c r="R210" s="155" t="str">
        <f t="shared" si="34"/>
        <v/>
      </c>
    </row>
    <row r="211" spans="12:18" x14ac:dyDescent="0.25">
      <c r="L211" s="206" t="str">
        <f t="shared" si="35"/>
        <v/>
      </c>
      <c r="M211" s="144" t="str">
        <f t="shared" si="36"/>
        <v/>
      </c>
      <c r="N211" s="155" t="str">
        <f t="shared" si="37"/>
        <v/>
      </c>
      <c r="O211" s="208" t="str">
        <f t="shared" si="38"/>
        <v/>
      </c>
      <c r="P211" s="208" t="str">
        <f t="shared" si="39"/>
        <v/>
      </c>
      <c r="Q211" s="208" t="str">
        <f t="shared" si="33"/>
        <v/>
      </c>
      <c r="R211" s="155" t="str">
        <f t="shared" si="34"/>
        <v/>
      </c>
    </row>
    <row r="212" spans="12:18" x14ac:dyDescent="0.25">
      <c r="L212" s="206" t="str">
        <f t="shared" si="35"/>
        <v/>
      </c>
      <c r="M212" s="144" t="str">
        <f t="shared" si="36"/>
        <v/>
      </c>
      <c r="N212" s="155" t="str">
        <f t="shared" si="37"/>
        <v/>
      </c>
      <c r="O212" s="208" t="str">
        <f t="shared" si="38"/>
        <v/>
      </c>
      <c r="P212" s="208" t="str">
        <f t="shared" si="39"/>
        <v/>
      </c>
      <c r="Q212" s="208" t="str">
        <f t="shared" si="33"/>
        <v/>
      </c>
      <c r="R212" s="155" t="str">
        <f t="shared" si="34"/>
        <v/>
      </c>
    </row>
    <row r="213" spans="12:18" x14ac:dyDescent="0.25">
      <c r="L213" s="206" t="str">
        <f t="shared" si="35"/>
        <v/>
      </c>
      <c r="M213" s="144" t="str">
        <f t="shared" si="36"/>
        <v/>
      </c>
      <c r="N213" s="155" t="str">
        <f t="shared" si="37"/>
        <v/>
      </c>
      <c r="O213" s="208" t="str">
        <f t="shared" si="38"/>
        <v/>
      </c>
      <c r="P213" s="208" t="str">
        <f t="shared" si="39"/>
        <v/>
      </c>
      <c r="Q213" s="208" t="str">
        <f t="shared" si="33"/>
        <v/>
      </c>
      <c r="R213" s="155" t="str">
        <f t="shared" si="34"/>
        <v/>
      </c>
    </row>
    <row r="214" spans="12:18" x14ac:dyDescent="0.25">
      <c r="L214" s="206" t="str">
        <f t="shared" si="35"/>
        <v/>
      </c>
      <c r="M214" s="144" t="str">
        <f t="shared" si="36"/>
        <v/>
      </c>
      <c r="N214" s="155" t="str">
        <f t="shared" si="37"/>
        <v/>
      </c>
      <c r="O214" s="208" t="str">
        <f t="shared" si="38"/>
        <v/>
      </c>
      <c r="P214" s="208" t="str">
        <f t="shared" si="39"/>
        <v/>
      </c>
      <c r="Q214" s="208" t="str">
        <f t="shared" si="33"/>
        <v/>
      </c>
      <c r="R214" s="155" t="str">
        <f t="shared" si="34"/>
        <v/>
      </c>
    </row>
    <row r="215" spans="12:18" x14ac:dyDescent="0.25">
      <c r="L215" s="206" t="str">
        <f t="shared" si="35"/>
        <v/>
      </c>
      <c r="M215" s="144" t="str">
        <f t="shared" si="36"/>
        <v/>
      </c>
      <c r="N215" s="155" t="str">
        <f t="shared" si="37"/>
        <v/>
      </c>
      <c r="O215" s="208" t="str">
        <f t="shared" si="38"/>
        <v/>
      </c>
      <c r="P215" s="208" t="str">
        <f t="shared" si="39"/>
        <v/>
      </c>
      <c r="Q215" s="208" t="str">
        <f t="shared" si="33"/>
        <v/>
      </c>
      <c r="R215" s="155" t="str">
        <f t="shared" si="34"/>
        <v/>
      </c>
    </row>
    <row r="216" spans="12:18" x14ac:dyDescent="0.25">
      <c r="L216" s="206" t="str">
        <f t="shared" si="35"/>
        <v/>
      </c>
      <c r="M216" s="144" t="str">
        <f t="shared" si="36"/>
        <v/>
      </c>
      <c r="N216" s="155" t="str">
        <f t="shared" si="37"/>
        <v/>
      </c>
      <c r="O216" s="208" t="str">
        <f t="shared" si="38"/>
        <v/>
      </c>
      <c r="P216" s="208" t="str">
        <f t="shared" si="39"/>
        <v/>
      </c>
      <c r="Q216" s="208" t="str">
        <f t="shared" si="33"/>
        <v/>
      </c>
      <c r="R216" s="155" t="str">
        <f t="shared" si="34"/>
        <v/>
      </c>
    </row>
    <row r="217" spans="12:18" x14ac:dyDescent="0.25">
      <c r="L217" s="206" t="str">
        <f t="shared" si="35"/>
        <v/>
      </c>
      <c r="M217" s="144" t="str">
        <f t="shared" si="36"/>
        <v/>
      </c>
      <c r="N217" s="155" t="str">
        <f t="shared" si="37"/>
        <v/>
      </c>
      <c r="O217" s="208" t="str">
        <f t="shared" si="38"/>
        <v/>
      </c>
      <c r="P217" s="208" t="str">
        <f t="shared" si="39"/>
        <v/>
      </c>
      <c r="Q217" s="208" t="str">
        <f t="shared" si="33"/>
        <v/>
      </c>
      <c r="R217" s="155" t="str">
        <f t="shared" si="34"/>
        <v/>
      </c>
    </row>
    <row r="218" spans="12:18" x14ac:dyDescent="0.25">
      <c r="L218" s="206" t="str">
        <f t="shared" si="35"/>
        <v/>
      </c>
      <c r="M218" s="144" t="str">
        <f t="shared" si="36"/>
        <v/>
      </c>
      <c r="N218" s="155" t="str">
        <f t="shared" si="37"/>
        <v/>
      </c>
      <c r="O218" s="208" t="str">
        <f t="shared" si="38"/>
        <v/>
      </c>
      <c r="P218" s="208" t="str">
        <f t="shared" si="39"/>
        <v/>
      </c>
      <c r="Q218" s="208" t="str">
        <f t="shared" si="33"/>
        <v/>
      </c>
      <c r="R218" s="155" t="str">
        <f t="shared" si="34"/>
        <v/>
      </c>
    </row>
    <row r="219" spans="12:18" x14ac:dyDescent="0.25">
      <c r="L219" s="206" t="str">
        <f t="shared" si="35"/>
        <v/>
      </c>
      <c r="M219" s="144" t="str">
        <f t="shared" si="36"/>
        <v/>
      </c>
      <c r="N219" s="155" t="str">
        <f t="shared" si="37"/>
        <v/>
      </c>
      <c r="O219" s="208" t="str">
        <f t="shared" si="38"/>
        <v/>
      </c>
      <c r="P219" s="208" t="str">
        <f t="shared" si="39"/>
        <v/>
      </c>
      <c r="Q219" s="208" t="str">
        <f t="shared" si="33"/>
        <v/>
      </c>
      <c r="R219" s="155" t="str">
        <f t="shared" si="34"/>
        <v/>
      </c>
    </row>
    <row r="220" spans="12:18" x14ac:dyDescent="0.25">
      <c r="L220" s="206" t="str">
        <f t="shared" si="35"/>
        <v/>
      </c>
      <c r="M220" s="144" t="str">
        <f t="shared" si="36"/>
        <v/>
      </c>
      <c r="N220" s="155" t="str">
        <f t="shared" si="37"/>
        <v/>
      </c>
      <c r="O220" s="208" t="str">
        <f t="shared" si="38"/>
        <v/>
      </c>
      <c r="P220" s="208" t="str">
        <f t="shared" si="39"/>
        <v/>
      </c>
      <c r="Q220" s="208" t="str">
        <f t="shared" si="33"/>
        <v/>
      </c>
      <c r="R220" s="155" t="str">
        <f t="shared" si="34"/>
        <v/>
      </c>
    </row>
    <row r="221" spans="12:18" x14ac:dyDescent="0.25">
      <c r="L221" s="206" t="str">
        <f t="shared" si="35"/>
        <v/>
      </c>
      <c r="M221" s="144" t="str">
        <f t="shared" si="36"/>
        <v/>
      </c>
      <c r="N221" s="155" t="str">
        <f t="shared" si="37"/>
        <v/>
      </c>
      <c r="O221" s="208" t="str">
        <f t="shared" si="38"/>
        <v/>
      </c>
      <c r="P221" s="208" t="str">
        <f t="shared" si="39"/>
        <v/>
      </c>
      <c r="Q221" s="208" t="str">
        <f t="shared" si="33"/>
        <v/>
      </c>
      <c r="R221" s="155" t="str">
        <f t="shared" si="34"/>
        <v/>
      </c>
    </row>
    <row r="222" spans="12:18" x14ac:dyDescent="0.25">
      <c r="L222" s="206" t="str">
        <f t="shared" si="35"/>
        <v/>
      </c>
      <c r="M222" s="144" t="str">
        <f t="shared" si="36"/>
        <v/>
      </c>
      <c r="N222" s="155" t="str">
        <f t="shared" si="37"/>
        <v/>
      </c>
      <c r="O222" s="208" t="str">
        <f t="shared" si="38"/>
        <v/>
      </c>
      <c r="P222" s="208" t="str">
        <f t="shared" si="39"/>
        <v/>
      </c>
      <c r="Q222" s="208" t="str">
        <f t="shared" si="33"/>
        <v/>
      </c>
      <c r="R222" s="155" t="str">
        <f t="shared" si="34"/>
        <v/>
      </c>
    </row>
    <row r="223" spans="12:18" x14ac:dyDescent="0.25">
      <c r="L223" s="206" t="str">
        <f t="shared" si="35"/>
        <v/>
      </c>
      <c r="M223" s="144" t="str">
        <f t="shared" si="36"/>
        <v/>
      </c>
      <c r="N223" s="155" t="str">
        <f t="shared" si="37"/>
        <v/>
      </c>
      <c r="O223" s="208" t="str">
        <f t="shared" si="38"/>
        <v/>
      </c>
      <c r="P223" s="208" t="str">
        <f t="shared" si="39"/>
        <v/>
      </c>
      <c r="Q223" s="208" t="str">
        <f t="shared" si="33"/>
        <v/>
      </c>
      <c r="R223" s="155" t="str">
        <f t="shared" si="34"/>
        <v/>
      </c>
    </row>
    <row r="224" spans="12:18" x14ac:dyDescent="0.25">
      <c r="L224" s="206" t="str">
        <f t="shared" si="35"/>
        <v/>
      </c>
      <c r="M224" s="144" t="str">
        <f t="shared" si="36"/>
        <v/>
      </c>
      <c r="N224" s="155" t="str">
        <f t="shared" si="37"/>
        <v/>
      </c>
      <c r="O224" s="208" t="str">
        <f t="shared" si="38"/>
        <v/>
      </c>
      <c r="P224" s="208" t="str">
        <f t="shared" si="39"/>
        <v/>
      </c>
      <c r="Q224" s="208" t="str">
        <f t="shared" si="33"/>
        <v/>
      </c>
      <c r="R224" s="155" t="str">
        <f t="shared" si="34"/>
        <v/>
      </c>
    </row>
    <row r="225" spans="12:18" x14ac:dyDescent="0.25">
      <c r="L225" s="206" t="str">
        <f t="shared" si="35"/>
        <v/>
      </c>
      <c r="M225" s="144" t="str">
        <f t="shared" si="36"/>
        <v/>
      </c>
      <c r="N225" s="155" t="str">
        <f t="shared" si="37"/>
        <v/>
      </c>
      <c r="O225" s="208" t="str">
        <f t="shared" si="38"/>
        <v/>
      </c>
      <c r="P225" s="208" t="str">
        <f t="shared" si="39"/>
        <v/>
      </c>
      <c r="Q225" s="208" t="str">
        <f t="shared" si="33"/>
        <v/>
      </c>
      <c r="R225" s="155" t="str">
        <f t="shared" si="34"/>
        <v/>
      </c>
    </row>
    <row r="226" spans="12:18" x14ac:dyDescent="0.25">
      <c r="L226" s="206" t="str">
        <f t="shared" si="35"/>
        <v/>
      </c>
      <c r="M226" s="144" t="str">
        <f t="shared" si="36"/>
        <v/>
      </c>
      <c r="N226" s="155" t="str">
        <f t="shared" si="37"/>
        <v/>
      </c>
      <c r="O226" s="208" t="str">
        <f t="shared" si="38"/>
        <v/>
      </c>
      <c r="P226" s="208" t="str">
        <f t="shared" si="39"/>
        <v/>
      </c>
      <c r="Q226" s="208" t="str">
        <f t="shared" si="33"/>
        <v/>
      </c>
      <c r="R226" s="155" t="str">
        <f t="shared" si="34"/>
        <v/>
      </c>
    </row>
    <row r="227" spans="12:18" x14ac:dyDescent="0.25">
      <c r="L227" s="206" t="str">
        <f t="shared" si="35"/>
        <v/>
      </c>
      <c r="M227" s="144" t="str">
        <f t="shared" si="36"/>
        <v/>
      </c>
      <c r="N227" s="155" t="str">
        <f t="shared" si="37"/>
        <v/>
      </c>
      <c r="O227" s="208" t="str">
        <f t="shared" si="38"/>
        <v/>
      </c>
      <c r="P227" s="208" t="str">
        <f t="shared" si="39"/>
        <v/>
      </c>
      <c r="Q227" s="208" t="str">
        <f t="shared" si="33"/>
        <v/>
      </c>
      <c r="R227" s="155" t="str">
        <f t="shared" si="34"/>
        <v/>
      </c>
    </row>
    <row r="228" spans="12:18" x14ac:dyDescent="0.25">
      <c r="L228" s="206" t="str">
        <f t="shared" si="35"/>
        <v/>
      </c>
      <c r="M228" s="144" t="str">
        <f t="shared" si="36"/>
        <v/>
      </c>
      <c r="N228" s="155" t="str">
        <f t="shared" si="37"/>
        <v/>
      </c>
      <c r="O228" s="208" t="str">
        <f t="shared" si="38"/>
        <v/>
      </c>
      <c r="P228" s="208" t="str">
        <f t="shared" si="39"/>
        <v/>
      </c>
      <c r="Q228" s="208" t="str">
        <f t="shared" si="33"/>
        <v/>
      </c>
      <c r="R228" s="155" t="str">
        <f t="shared" si="34"/>
        <v/>
      </c>
    </row>
    <row r="229" spans="12:18" x14ac:dyDescent="0.25">
      <c r="L229" s="206" t="str">
        <f t="shared" si="35"/>
        <v/>
      </c>
      <c r="M229" s="144" t="str">
        <f t="shared" si="36"/>
        <v/>
      </c>
      <c r="N229" s="155" t="str">
        <f t="shared" si="37"/>
        <v/>
      </c>
      <c r="O229" s="208" t="str">
        <f t="shared" si="38"/>
        <v/>
      </c>
      <c r="P229" s="208" t="str">
        <f t="shared" si="39"/>
        <v/>
      </c>
      <c r="Q229" s="208" t="str">
        <f t="shared" si="33"/>
        <v/>
      </c>
      <c r="R229" s="155" t="str">
        <f t="shared" si="34"/>
        <v/>
      </c>
    </row>
    <row r="230" spans="12:18" x14ac:dyDescent="0.25">
      <c r="L230" s="206" t="str">
        <f t="shared" si="35"/>
        <v/>
      </c>
      <c r="M230" s="144" t="str">
        <f t="shared" si="36"/>
        <v/>
      </c>
      <c r="N230" s="155" t="str">
        <f t="shared" si="37"/>
        <v/>
      </c>
      <c r="O230" s="208" t="str">
        <f t="shared" si="38"/>
        <v/>
      </c>
      <c r="P230" s="208" t="str">
        <f t="shared" si="39"/>
        <v/>
      </c>
      <c r="Q230" s="208" t="str">
        <f t="shared" si="33"/>
        <v/>
      </c>
      <c r="R230" s="155" t="str">
        <f t="shared" si="34"/>
        <v/>
      </c>
    </row>
    <row r="231" spans="12:18" x14ac:dyDescent="0.25">
      <c r="L231" s="206" t="str">
        <f t="shared" si="35"/>
        <v/>
      </c>
      <c r="M231" s="144" t="str">
        <f t="shared" si="36"/>
        <v/>
      </c>
      <c r="N231" s="155" t="str">
        <f t="shared" si="37"/>
        <v/>
      </c>
      <c r="O231" s="208" t="str">
        <f t="shared" si="38"/>
        <v/>
      </c>
      <c r="P231" s="208" t="str">
        <f t="shared" si="39"/>
        <v/>
      </c>
      <c r="Q231" s="208" t="str">
        <f t="shared" si="33"/>
        <v/>
      </c>
      <c r="R231" s="155" t="str">
        <f t="shared" si="34"/>
        <v/>
      </c>
    </row>
    <row r="232" spans="12:18" x14ac:dyDescent="0.25">
      <c r="L232" s="206" t="str">
        <f t="shared" si="35"/>
        <v/>
      </c>
      <c r="M232" s="144" t="str">
        <f t="shared" si="36"/>
        <v/>
      </c>
      <c r="N232" s="155" t="str">
        <f t="shared" si="37"/>
        <v/>
      </c>
      <c r="O232" s="208" t="str">
        <f t="shared" si="38"/>
        <v/>
      </c>
      <c r="P232" s="208" t="str">
        <f t="shared" si="39"/>
        <v/>
      </c>
      <c r="Q232" s="208" t="str">
        <f t="shared" si="33"/>
        <v/>
      </c>
      <c r="R232" s="155" t="str">
        <f t="shared" si="34"/>
        <v/>
      </c>
    </row>
    <row r="233" spans="12:18" x14ac:dyDescent="0.25">
      <c r="L233" s="206" t="str">
        <f t="shared" si="35"/>
        <v/>
      </c>
      <c r="M233" s="144" t="str">
        <f t="shared" si="36"/>
        <v/>
      </c>
      <c r="N233" s="155" t="str">
        <f t="shared" si="37"/>
        <v/>
      </c>
      <c r="O233" s="208" t="str">
        <f t="shared" si="38"/>
        <v/>
      </c>
      <c r="P233" s="208" t="str">
        <f t="shared" si="39"/>
        <v/>
      </c>
      <c r="Q233" s="208" t="str">
        <f t="shared" si="33"/>
        <v/>
      </c>
      <c r="R233" s="155" t="str">
        <f t="shared" si="34"/>
        <v/>
      </c>
    </row>
    <row r="234" spans="12:18" x14ac:dyDescent="0.25">
      <c r="L234" s="206" t="str">
        <f t="shared" si="35"/>
        <v/>
      </c>
      <c r="M234" s="144" t="str">
        <f t="shared" si="36"/>
        <v/>
      </c>
      <c r="N234" s="155" t="str">
        <f t="shared" si="37"/>
        <v/>
      </c>
      <c r="O234" s="208" t="str">
        <f t="shared" si="38"/>
        <v/>
      </c>
      <c r="P234" s="208" t="str">
        <f t="shared" si="39"/>
        <v/>
      </c>
      <c r="Q234" s="208" t="str">
        <f t="shared" si="33"/>
        <v/>
      </c>
      <c r="R234" s="155" t="str">
        <f t="shared" si="34"/>
        <v/>
      </c>
    </row>
    <row r="235" spans="12:18" x14ac:dyDescent="0.25">
      <c r="L235" s="206" t="str">
        <f t="shared" si="35"/>
        <v/>
      </c>
      <c r="M235" s="144" t="str">
        <f t="shared" si="36"/>
        <v/>
      </c>
      <c r="N235" s="155" t="str">
        <f t="shared" si="37"/>
        <v/>
      </c>
      <c r="O235" s="208" t="str">
        <f t="shared" si="38"/>
        <v/>
      </c>
      <c r="P235" s="208" t="str">
        <f t="shared" si="39"/>
        <v/>
      </c>
      <c r="Q235" s="208" t="str">
        <f t="shared" si="33"/>
        <v/>
      </c>
      <c r="R235" s="155" t="str">
        <f t="shared" si="34"/>
        <v/>
      </c>
    </row>
    <row r="236" spans="12:18" x14ac:dyDescent="0.25">
      <c r="L236" s="206" t="str">
        <f t="shared" si="35"/>
        <v/>
      </c>
      <c r="M236" s="144" t="str">
        <f t="shared" si="36"/>
        <v/>
      </c>
      <c r="N236" s="155" t="str">
        <f t="shared" si="37"/>
        <v/>
      </c>
      <c r="O236" s="208" t="str">
        <f t="shared" si="38"/>
        <v/>
      </c>
      <c r="P236" s="208" t="str">
        <f t="shared" si="39"/>
        <v/>
      </c>
      <c r="Q236" s="208" t="str">
        <f t="shared" si="33"/>
        <v/>
      </c>
      <c r="R236" s="155" t="str">
        <f t="shared" si="34"/>
        <v/>
      </c>
    </row>
    <row r="237" spans="12:18" x14ac:dyDescent="0.25">
      <c r="L237" s="206" t="str">
        <f t="shared" si="35"/>
        <v/>
      </c>
      <c r="M237" s="144" t="str">
        <f t="shared" si="36"/>
        <v/>
      </c>
      <c r="N237" s="155" t="str">
        <f t="shared" si="37"/>
        <v/>
      </c>
      <c r="O237" s="208" t="str">
        <f t="shared" si="38"/>
        <v/>
      </c>
      <c r="P237" s="208" t="str">
        <f t="shared" si="39"/>
        <v/>
      </c>
      <c r="Q237" s="208" t="str">
        <f t="shared" si="33"/>
        <v/>
      </c>
      <c r="R237" s="155" t="str">
        <f t="shared" si="34"/>
        <v/>
      </c>
    </row>
    <row r="238" spans="12:18" x14ac:dyDescent="0.25">
      <c r="L238" s="206" t="str">
        <f t="shared" si="35"/>
        <v/>
      </c>
      <c r="M238" s="144" t="str">
        <f t="shared" si="36"/>
        <v/>
      </c>
      <c r="N238" s="155" t="str">
        <f t="shared" si="37"/>
        <v/>
      </c>
      <c r="O238" s="208" t="str">
        <f t="shared" si="38"/>
        <v/>
      </c>
      <c r="P238" s="208" t="str">
        <f t="shared" si="39"/>
        <v/>
      </c>
      <c r="Q238" s="208" t="str">
        <f t="shared" si="33"/>
        <v/>
      </c>
      <c r="R238" s="155" t="str">
        <f t="shared" si="34"/>
        <v/>
      </c>
    </row>
    <row r="239" spans="12:18" x14ac:dyDescent="0.25">
      <c r="L239" s="206" t="str">
        <f t="shared" si="35"/>
        <v/>
      </c>
      <c r="M239" s="144" t="str">
        <f t="shared" si="36"/>
        <v/>
      </c>
      <c r="N239" s="155" t="str">
        <f t="shared" si="37"/>
        <v/>
      </c>
      <c r="O239" s="208" t="str">
        <f t="shared" si="38"/>
        <v/>
      </c>
      <c r="P239" s="208" t="str">
        <f t="shared" si="39"/>
        <v/>
      </c>
      <c r="Q239" s="208" t="str">
        <f t="shared" si="33"/>
        <v/>
      </c>
      <c r="R239" s="155" t="str">
        <f t="shared" si="34"/>
        <v/>
      </c>
    </row>
    <row r="240" spans="12:18" x14ac:dyDescent="0.25">
      <c r="L240" s="206" t="str">
        <f t="shared" si="35"/>
        <v/>
      </c>
      <c r="M240" s="144" t="str">
        <f t="shared" si="36"/>
        <v/>
      </c>
      <c r="N240" s="155" t="str">
        <f t="shared" si="37"/>
        <v/>
      </c>
      <c r="O240" s="208" t="str">
        <f t="shared" si="38"/>
        <v/>
      </c>
      <c r="P240" s="208" t="str">
        <f t="shared" si="39"/>
        <v/>
      </c>
      <c r="Q240" s="208" t="str">
        <f t="shared" si="33"/>
        <v/>
      </c>
      <c r="R240" s="155" t="str">
        <f t="shared" si="34"/>
        <v/>
      </c>
    </row>
    <row r="241" spans="12:18" x14ac:dyDescent="0.25">
      <c r="L241" s="206" t="str">
        <f t="shared" si="35"/>
        <v/>
      </c>
      <c r="M241" s="144" t="str">
        <f t="shared" si="36"/>
        <v/>
      </c>
      <c r="N241" s="155" t="str">
        <f t="shared" si="37"/>
        <v/>
      </c>
      <c r="O241" s="208" t="str">
        <f t="shared" si="38"/>
        <v/>
      </c>
      <c r="P241" s="208" t="str">
        <f t="shared" si="39"/>
        <v/>
      </c>
      <c r="Q241" s="208" t="str">
        <f t="shared" si="33"/>
        <v/>
      </c>
      <c r="R241" s="155" t="str">
        <f t="shared" si="34"/>
        <v/>
      </c>
    </row>
    <row r="242" spans="12:18" x14ac:dyDescent="0.25">
      <c r="L242" s="206" t="str">
        <f t="shared" si="35"/>
        <v/>
      </c>
      <c r="M242" s="144" t="str">
        <f t="shared" si="36"/>
        <v/>
      </c>
      <c r="N242" s="155" t="str">
        <f t="shared" si="37"/>
        <v/>
      </c>
      <c r="O242" s="208" t="str">
        <f t="shared" si="38"/>
        <v/>
      </c>
      <c r="P242" s="208" t="str">
        <f t="shared" si="39"/>
        <v/>
      </c>
      <c r="Q242" s="208" t="str">
        <f t="shared" si="33"/>
        <v/>
      </c>
      <c r="R242" s="155" t="str">
        <f t="shared" si="34"/>
        <v/>
      </c>
    </row>
    <row r="243" spans="12:18" x14ac:dyDescent="0.25">
      <c r="L243" s="206" t="str">
        <f t="shared" si="35"/>
        <v/>
      </c>
      <c r="M243" s="144" t="str">
        <f t="shared" si="36"/>
        <v/>
      </c>
      <c r="N243" s="155" t="str">
        <f t="shared" si="37"/>
        <v/>
      </c>
      <c r="O243" s="208" t="str">
        <f t="shared" si="38"/>
        <v/>
      </c>
      <c r="P243" s="208" t="str">
        <f t="shared" si="39"/>
        <v/>
      </c>
      <c r="Q243" s="208" t="str">
        <f t="shared" si="33"/>
        <v/>
      </c>
      <c r="R243" s="155" t="str">
        <f t="shared" si="34"/>
        <v/>
      </c>
    </row>
    <row r="244" spans="12:18" x14ac:dyDescent="0.25">
      <c r="L244" s="206" t="str">
        <f t="shared" si="35"/>
        <v/>
      </c>
      <c r="M244" s="144" t="str">
        <f t="shared" si="36"/>
        <v/>
      </c>
      <c r="N244" s="155" t="str">
        <f t="shared" si="37"/>
        <v/>
      </c>
      <c r="O244" s="208" t="str">
        <f t="shared" si="38"/>
        <v/>
      </c>
      <c r="P244" s="208" t="str">
        <f t="shared" si="39"/>
        <v/>
      </c>
      <c r="Q244" s="208" t="str">
        <f t="shared" si="33"/>
        <v/>
      </c>
      <c r="R244" s="155" t="str">
        <f t="shared" si="34"/>
        <v/>
      </c>
    </row>
    <row r="245" spans="12:18" x14ac:dyDescent="0.25">
      <c r="L245" s="206" t="str">
        <f t="shared" si="35"/>
        <v/>
      </c>
      <c r="M245" s="144" t="str">
        <f t="shared" si="36"/>
        <v/>
      </c>
      <c r="N245" s="155" t="str">
        <f t="shared" si="37"/>
        <v/>
      </c>
      <c r="O245" s="208" t="str">
        <f t="shared" si="38"/>
        <v/>
      </c>
      <c r="P245" s="208" t="str">
        <f t="shared" si="39"/>
        <v/>
      </c>
      <c r="Q245" s="208" t="str">
        <f t="shared" si="33"/>
        <v/>
      </c>
      <c r="R245" s="155" t="str">
        <f t="shared" si="34"/>
        <v/>
      </c>
    </row>
    <row r="246" spans="12:18" x14ac:dyDescent="0.25">
      <c r="L246" s="206" t="str">
        <f t="shared" si="35"/>
        <v/>
      </c>
      <c r="M246" s="144" t="str">
        <f t="shared" si="36"/>
        <v/>
      </c>
      <c r="N246" s="155" t="str">
        <f t="shared" si="37"/>
        <v/>
      </c>
      <c r="O246" s="208" t="str">
        <f t="shared" si="38"/>
        <v/>
      </c>
      <c r="P246" s="208" t="str">
        <f t="shared" si="39"/>
        <v/>
      </c>
      <c r="Q246" s="208" t="str">
        <f t="shared" si="33"/>
        <v/>
      </c>
      <c r="R246" s="155" t="str">
        <f t="shared" si="34"/>
        <v/>
      </c>
    </row>
    <row r="247" spans="12:18" x14ac:dyDescent="0.25">
      <c r="L247" s="206" t="str">
        <f t="shared" si="35"/>
        <v/>
      </c>
      <c r="M247" s="144" t="str">
        <f t="shared" si="36"/>
        <v/>
      </c>
      <c r="N247" s="155" t="str">
        <f t="shared" si="37"/>
        <v/>
      </c>
      <c r="O247" s="208" t="str">
        <f t="shared" si="38"/>
        <v/>
      </c>
      <c r="P247" s="208" t="str">
        <f t="shared" si="39"/>
        <v/>
      </c>
      <c r="Q247" s="208" t="str">
        <f t="shared" si="33"/>
        <v/>
      </c>
      <c r="R247" s="155" t="str">
        <f t="shared" si="34"/>
        <v/>
      </c>
    </row>
    <row r="248" spans="12:18" x14ac:dyDescent="0.25">
      <c r="L248" s="206" t="str">
        <f t="shared" si="35"/>
        <v/>
      </c>
      <c r="M248" s="144" t="str">
        <f t="shared" si="36"/>
        <v/>
      </c>
      <c r="N248" s="155" t="str">
        <f t="shared" si="37"/>
        <v/>
      </c>
      <c r="O248" s="208" t="str">
        <f t="shared" si="38"/>
        <v/>
      </c>
      <c r="P248" s="208" t="str">
        <f t="shared" si="39"/>
        <v/>
      </c>
      <c r="Q248" s="208" t="str">
        <f t="shared" si="33"/>
        <v/>
      </c>
      <c r="R248" s="155" t="str">
        <f t="shared" si="34"/>
        <v/>
      </c>
    </row>
    <row r="249" spans="12:18" x14ac:dyDescent="0.25">
      <c r="L249" s="206" t="str">
        <f t="shared" si="35"/>
        <v/>
      </c>
      <c r="M249" s="144" t="str">
        <f t="shared" si="36"/>
        <v/>
      </c>
      <c r="N249" s="155" t="str">
        <f t="shared" si="37"/>
        <v/>
      </c>
      <c r="O249" s="208" t="str">
        <f t="shared" si="38"/>
        <v/>
      </c>
      <c r="P249" s="208" t="str">
        <f t="shared" si="39"/>
        <v/>
      </c>
      <c r="Q249" s="208" t="str">
        <f t="shared" si="33"/>
        <v/>
      </c>
      <c r="R249" s="155" t="str">
        <f t="shared" si="34"/>
        <v/>
      </c>
    </row>
    <row r="250" spans="12:18" x14ac:dyDescent="0.25">
      <c r="L250" s="206" t="str">
        <f t="shared" si="35"/>
        <v/>
      </c>
      <c r="M250" s="144" t="str">
        <f t="shared" si="36"/>
        <v/>
      </c>
      <c r="N250" s="155" t="str">
        <f t="shared" si="37"/>
        <v/>
      </c>
      <c r="O250" s="208" t="str">
        <f t="shared" si="38"/>
        <v/>
      </c>
      <c r="P250" s="208" t="str">
        <f t="shared" si="39"/>
        <v/>
      </c>
      <c r="Q250" s="208" t="str">
        <f t="shared" si="33"/>
        <v/>
      </c>
      <c r="R250" s="155" t="str">
        <f t="shared" si="34"/>
        <v/>
      </c>
    </row>
    <row r="251" spans="12:18" x14ac:dyDescent="0.25">
      <c r="L251" s="206" t="str">
        <f t="shared" si="35"/>
        <v/>
      </c>
      <c r="M251" s="144" t="str">
        <f t="shared" si="36"/>
        <v/>
      </c>
      <c r="N251" s="155" t="str">
        <f t="shared" si="37"/>
        <v/>
      </c>
      <c r="O251" s="208" t="str">
        <f t="shared" si="38"/>
        <v/>
      </c>
      <c r="P251" s="208" t="str">
        <f t="shared" si="39"/>
        <v/>
      </c>
      <c r="Q251" s="208" t="str">
        <f t="shared" si="33"/>
        <v/>
      </c>
      <c r="R251" s="155" t="str">
        <f t="shared" si="34"/>
        <v/>
      </c>
    </row>
    <row r="252" spans="12:18" x14ac:dyDescent="0.25">
      <c r="L252" s="206" t="str">
        <f t="shared" si="35"/>
        <v/>
      </c>
      <c r="M252" s="144" t="str">
        <f t="shared" si="36"/>
        <v/>
      </c>
      <c r="N252" s="155" t="str">
        <f t="shared" si="37"/>
        <v/>
      </c>
      <c r="O252" s="208" t="str">
        <f t="shared" si="38"/>
        <v/>
      </c>
      <c r="P252" s="208" t="str">
        <f t="shared" si="39"/>
        <v/>
      </c>
      <c r="Q252" s="208" t="str">
        <f t="shared" si="33"/>
        <v/>
      </c>
      <c r="R252" s="155" t="str">
        <f t="shared" si="34"/>
        <v/>
      </c>
    </row>
    <row r="253" spans="12:18" x14ac:dyDescent="0.25">
      <c r="L253" s="206" t="str">
        <f t="shared" si="35"/>
        <v/>
      </c>
      <c r="M253" s="144" t="str">
        <f t="shared" si="36"/>
        <v/>
      </c>
      <c r="N253" s="155" t="str">
        <f t="shared" si="37"/>
        <v/>
      </c>
      <c r="O253" s="208" t="str">
        <f t="shared" si="38"/>
        <v/>
      </c>
      <c r="P253" s="208" t="str">
        <f t="shared" si="39"/>
        <v/>
      </c>
      <c r="Q253" s="208" t="str">
        <f t="shared" si="33"/>
        <v/>
      </c>
      <c r="R253" s="155" t="str">
        <f t="shared" si="34"/>
        <v/>
      </c>
    </row>
    <row r="254" spans="12:18" x14ac:dyDescent="0.25">
      <c r="L254" s="206" t="str">
        <f t="shared" si="35"/>
        <v/>
      </c>
      <c r="M254" s="144" t="str">
        <f t="shared" si="36"/>
        <v/>
      </c>
      <c r="N254" s="155" t="str">
        <f t="shared" si="37"/>
        <v/>
      </c>
      <c r="O254" s="208" t="str">
        <f t="shared" si="38"/>
        <v/>
      </c>
      <c r="P254" s="208" t="str">
        <f t="shared" si="39"/>
        <v/>
      </c>
      <c r="Q254" s="208" t="str">
        <f t="shared" si="33"/>
        <v/>
      </c>
      <c r="R254" s="155" t="str">
        <f t="shared" si="34"/>
        <v/>
      </c>
    </row>
    <row r="255" spans="12:18" x14ac:dyDescent="0.25">
      <c r="L255" s="206" t="str">
        <f t="shared" si="35"/>
        <v/>
      </c>
      <c r="M255" s="144" t="str">
        <f t="shared" si="36"/>
        <v/>
      </c>
      <c r="N255" s="155" t="str">
        <f t="shared" si="37"/>
        <v/>
      </c>
      <c r="O255" s="208" t="str">
        <f t="shared" si="38"/>
        <v/>
      </c>
      <c r="P255" s="208" t="str">
        <f t="shared" si="39"/>
        <v/>
      </c>
      <c r="Q255" s="208" t="str">
        <f t="shared" si="33"/>
        <v/>
      </c>
      <c r="R255" s="155" t="str">
        <f t="shared" si="34"/>
        <v/>
      </c>
    </row>
    <row r="256" spans="12:18" x14ac:dyDescent="0.25">
      <c r="L256" s="206" t="str">
        <f t="shared" si="35"/>
        <v/>
      </c>
      <c r="M256" s="144" t="str">
        <f t="shared" si="36"/>
        <v/>
      </c>
      <c r="N256" s="155" t="str">
        <f t="shared" si="37"/>
        <v/>
      </c>
      <c r="O256" s="208" t="str">
        <f t="shared" si="38"/>
        <v/>
      </c>
      <c r="P256" s="208" t="str">
        <f t="shared" si="39"/>
        <v/>
      </c>
      <c r="Q256" s="208" t="str">
        <f t="shared" si="33"/>
        <v/>
      </c>
      <c r="R256" s="155" t="str">
        <f t="shared" si="34"/>
        <v/>
      </c>
    </row>
    <row r="257" spans="12:18" x14ac:dyDescent="0.25">
      <c r="L257" s="206" t="str">
        <f t="shared" si="35"/>
        <v/>
      </c>
      <c r="M257" s="144" t="str">
        <f t="shared" si="36"/>
        <v/>
      </c>
      <c r="N257" s="155" t="str">
        <f t="shared" si="37"/>
        <v/>
      </c>
      <c r="O257" s="208" t="str">
        <f t="shared" si="38"/>
        <v/>
      </c>
      <c r="P257" s="208" t="str">
        <f t="shared" si="39"/>
        <v/>
      </c>
      <c r="Q257" s="208" t="str">
        <f t="shared" si="33"/>
        <v/>
      </c>
      <c r="R257" s="155" t="str">
        <f t="shared" si="34"/>
        <v/>
      </c>
    </row>
    <row r="258" spans="12:18" x14ac:dyDescent="0.25">
      <c r="L258" s="206" t="str">
        <f t="shared" si="35"/>
        <v/>
      </c>
      <c r="M258" s="144" t="str">
        <f t="shared" si="36"/>
        <v/>
      </c>
      <c r="N258" s="155" t="str">
        <f t="shared" si="37"/>
        <v/>
      </c>
      <c r="O258" s="208" t="str">
        <f t="shared" si="38"/>
        <v/>
      </c>
      <c r="P258" s="208" t="str">
        <f t="shared" si="39"/>
        <v/>
      </c>
      <c r="Q258" s="208" t="str">
        <f t="shared" si="33"/>
        <v/>
      </c>
      <c r="R258" s="155" t="str">
        <f t="shared" si="34"/>
        <v/>
      </c>
    </row>
    <row r="259" spans="12:18" x14ac:dyDescent="0.25">
      <c r="L259" s="206" t="str">
        <f t="shared" si="35"/>
        <v/>
      </c>
      <c r="M259" s="144" t="str">
        <f t="shared" si="36"/>
        <v/>
      </c>
      <c r="N259" s="155" t="str">
        <f t="shared" si="37"/>
        <v/>
      </c>
      <c r="O259" s="208" t="str">
        <f t="shared" si="38"/>
        <v/>
      </c>
      <c r="P259" s="208" t="str">
        <f t="shared" si="39"/>
        <v/>
      </c>
      <c r="Q259" s="208" t="str">
        <f t="shared" si="33"/>
        <v/>
      </c>
      <c r="R259" s="155" t="str">
        <f t="shared" si="34"/>
        <v/>
      </c>
    </row>
    <row r="260" spans="12:18" x14ac:dyDescent="0.25">
      <c r="L260" s="206" t="str">
        <f t="shared" si="35"/>
        <v/>
      </c>
      <c r="M260" s="144" t="str">
        <f t="shared" si="36"/>
        <v/>
      </c>
      <c r="N260" s="155" t="str">
        <f t="shared" si="37"/>
        <v/>
      </c>
      <c r="O260" s="208" t="str">
        <f t="shared" si="38"/>
        <v/>
      </c>
      <c r="P260" s="208" t="str">
        <f t="shared" si="39"/>
        <v/>
      </c>
      <c r="Q260" s="208" t="str">
        <f t="shared" si="33"/>
        <v/>
      </c>
      <c r="R260" s="155" t="str">
        <f t="shared" si="34"/>
        <v/>
      </c>
    </row>
    <row r="261" spans="12:18" x14ac:dyDescent="0.25">
      <c r="L261" s="206" t="str">
        <f t="shared" si="35"/>
        <v/>
      </c>
      <c r="M261" s="144" t="str">
        <f t="shared" si="36"/>
        <v/>
      </c>
      <c r="N261" s="155" t="str">
        <f t="shared" si="37"/>
        <v/>
      </c>
      <c r="O261" s="208" t="str">
        <f t="shared" si="38"/>
        <v/>
      </c>
      <c r="P261" s="208" t="str">
        <f t="shared" si="39"/>
        <v/>
      </c>
      <c r="Q261" s="208" t="str">
        <f t="shared" si="33"/>
        <v/>
      </c>
      <c r="R261" s="155" t="str">
        <f t="shared" si="34"/>
        <v/>
      </c>
    </row>
    <row r="262" spans="12:18" x14ac:dyDescent="0.25">
      <c r="L262" s="206" t="str">
        <f t="shared" si="35"/>
        <v/>
      </c>
      <c r="M262" s="144" t="str">
        <f t="shared" si="36"/>
        <v/>
      </c>
      <c r="N262" s="155" t="str">
        <f t="shared" si="37"/>
        <v/>
      </c>
      <c r="O262" s="208" t="str">
        <f t="shared" si="38"/>
        <v/>
      </c>
      <c r="P262" s="208" t="str">
        <f t="shared" si="39"/>
        <v/>
      </c>
      <c r="Q262" s="208" t="str">
        <f t="shared" si="33"/>
        <v/>
      </c>
      <c r="R262" s="155" t="str">
        <f t="shared" si="34"/>
        <v/>
      </c>
    </row>
    <row r="263" spans="12:18" x14ac:dyDescent="0.25">
      <c r="L263" s="206" t="str">
        <f t="shared" si="35"/>
        <v/>
      </c>
      <c r="M263" s="144" t="str">
        <f t="shared" si="36"/>
        <v/>
      </c>
      <c r="N263" s="155" t="str">
        <f t="shared" si="37"/>
        <v/>
      </c>
      <c r="O263" s="208" t="str">
        <f t="shared" si="38"/>
        <v/>
      </c>
      <c r="P263" s="208" t="str">
        <f t="shared" si="39"/>
        <v/>
      </c>
      <c r="Q263" s="208" t="str">
        <f t="shared" si="33"/>
        <v/>
      </c>
      <c r="R263" s="155" t="str">
        <f t="shared" si="34"/>
        <v/>
      </c>
    </row>
    <row r="264" spans="12:18" x14ac:dyDescent="0.25">
      <c r="L264" s="206" t="str">
        <f t="shared" si="35"/>
        <v/>
      </c>
      <c r="M264" s="144" t="str">
        <f t="shared" si="36"/>
        <v/>
      </c>
      <c r="N264" s="155" t="str">
        <f t="shared" si="37"/>
        <v/>
      </c>
      <c r="O264" s="208" t="str">
        <f t="shared" si="38"/>
        <v/>
      </c>
      <c r="P264" s="208" t="str">
        <f t="shared" si="39"/>
        <v/>
      </c>
      <c r="Q264" s="208" t="str">
        <f t="shared" si="33"/>
        <v/>
      </c>
      <c r="R264" s="155" t="str">
        <f t="shared" si="34"/>
        <v/>
      </c>
    </row>
    <row r="265" spans="12:18" x14ac:dyDescent="0.25">
      <c r="L265" s="206" t="str">
        <f t="shared" si="35"/>
        <v/>
      </c>
      <c r="M265" s="144" t="str">
        <f t="shared" si="36"/>
        <v/>
      </c>
      <c r="N265" s="155" t="str">
        <f t="shared" si="37"/>
        <v/>
      </c>
      <c r="O265" s="208" t="str">
        <f t="shared" si="38"/>
        <v/>
      </c>
      <c r="P265" s="208" t="str">
        <f t="shared" si="39"/>
        <v/>
      </c>
      <c r="Q265" s="208" t="str">
        <f t="shared" si="33"/>
        <v/>
      </c>
      <c r="R265" s="155" t="str">
        <f t="shared" si="34"/>
        <v/>
      </c>
    </row>
    <row r="266" spans="12:18" x14ac:dyDescent="0.25">
      <c r="L266" s="206" t="str">
        <f t="shared" si="35"/>
        <v/>
      </c>
      <c r="M266" s="144" t="str">
        <f t="shared" si="36"/>
        <v/>
      </c>
      <c r="N266" s="155" t="str">
        <f t="shared" si="37"/>
        <v/>
      </c>
      <c r="O266" s="208" t="str">
        <f t="shared" si="38"/>
        <v/>
      </c>
      <c r="P266" s="208" t="str">
        <f t="shared" si="39"/>
        <v/>
      </c>
      <c r="Q266" s="208" t="str">
        <f t="shared" si="33"/>
        <v/>
      </c>
      <c r="R266" s="155" t="str">
        <f t="shared" si="34"/>
        <v/>
      </c>
    </row>
    <row r="267" spans="12:18" x14ac:dyDescent="0.25">
      <c r="L267" s="206" t="str">
        <f t="shared" si="35"/>
        <v/>
      </c>
      <c r="M267" s="144" t="str">
        <f t="shared" si="36"/>
        <v/>
      </c>
      <c r="N267" s="155" t="str">
        <f t="shared" si="37"/>
        <v/>
      </c>
      <c r="O267" s="208" t="str">
        <f t="shared" si="38"/>
        <v/>
      </c>
      <c r="P267" s="208" t="str">
        <f t="shared" si="39"/>
        <v/>
      </c>
      <c r="Q267" s="208" t="str">
        <f t="shared" si="33"/>
        <v/>
      </c>
      <c r="R267" s="155" t="str">
        <f t="shared" si="34"/>
        <v/>
      </c>
    </row>
    <row r="268" spans="12:18" x14ac:dyDescent="0.25">
      <c r="L268" s="206" t="str">
        <f t="shared" si="35"/>
        <v/>
      </c>
      <c r="M268" s="144" t="str">
        <f t="shared" si="36"/>
        <v/>
      </c>
      <c r="N268" s="155" t="str">
        <f t="shared" si="37"/>
        <v/>
      </c>
      <c r="O268" s="208" t="str">
        <f t="shared" si="38"/>
        <v/>
      </c>
      <c r="P268" s="208" t="str">
        <f t="shared" si="39"/>
        <v/>
      </c>
      <c r="Q268" s="208" t="str">
        <f t="shared" si="33"/>
        <v/>
      </c>
      <c r="R268" s="155" t="str">
        <f t="shared" si="34"/>
        <v/>
      </c>
    </row>
    <row r="269" spans="12:18" x14ac:dyDescent="0.25">
      <c r="L269" s="206" t="str">
        <f t="shared" si="35"/>
        <v/>
      </c>
      <c r="M269" s="144" t="str">
        <f t="shared" si="36"/>
        <v/>
      </c>
      <c r="N269" s="155" t="str">
        <f t="shared" si="37"/>
        <v/>
      </c>
      <c r="O269" s="208" t="str">
        <f t="shared" si="38"/>
        <v/>
      </c>
      <c r="P269" s="208" t="str">
        <f t="shared" si="39"/>
        <v/>
      </c>
      <c r="Q269" s="208" t="str">
        <f t="shared" si="33"/>
        <v/>
      </c>
      <c r="R269" s="155" t="str">
        <f t="shared" si="34"/>
        <v/>
      </c>
    </row>
    <row r="270" spans="12:18" x14ac:dyDescent="0.25">
      <c r="L270" s="206" t="str">
        <f t="shared" si="35"/>
        <v/>
      </c>
      <c r="M270" s="144" t="str">
        <f t="shared" si="36"/>
        <v/>
      </c>
      <c r="N270" s="155" t="str">
        <f t="shared" si="37"/>
        <v/>
      </c>
      <c r="O270" s="208" t="str">
        <f t="shared" si="38"/>
        <v/>
      </c>
      <c r="P270" s="208" t="str">
        <f t="shared" si="39"/>
        <v/>
      </c>
      <c r="Q270" s="208" t="str">
        <f t="shared" si="33"/>
        <v/>
      </c>
      <c r="R270" s="155" t="str">
        <f t="shared" si="34"/>
        <v/>
      </c>
    </row>
    <row r="271" spans="12:18" x14ac:dyDescent="0.25">
      <c r="L271" s="206" t="str">
        <f t="shared" si="35"/>
        <v/>
      </c>
      <c r="M271" s="144" t="str">
        <f t="shared" si="36"/>
        <v/>
      </c>
      <c r="N271" s="155" t="str">
        <f t="shared" si="37"/>
        <v/>
      </c>
      <c r="O271" s="208" t="str">
        <f t="shared" si="38"/>
        <v/>
      </c>
      <c r="P271" s="208" t="str">
        <f t="shared" si="39"/>
        <v/>
      </c>
      <c r="Q271" s="208" t="str">
        <f t="shared" ref="Q271:Q334" si="40">IF(M271="","",SUM(O271:P271))</f>
        <v/>
      </c>
      <c r="R271" s="155" t="str">
        <f t="shared" ref="R271:R334" si="41">IF(M271="","",SUM(N271)-SUM(P271))</f>
        <v/>
      </c>
    </row>
    <row r="272" spans="12:18" x14ac:dyDescent="0.25">
      <c r="L272" s="206" t="str">
        <f t="shared" ref="L272:L335" si="42">IF(M272="","",EDATE(L271,1))</f>
        <v/>
      </c>
      <c r="M272" s="144" t="str">
        <f t="shared" ref="M272:M335" si="43">IF(M271="","",IF(SUM(M271)+1&lt;=$E$7,SUM(M271)+1,""))</f>
        <v/>
      </c>
      <c r="N272" s="155" t="str">
        <f t="shared" ref="N272:N335" si="44">IF(M272="","",R271)</f>
        <v/>
      </c>
      <c r="O272" s="208" t="str">
        <f t="shared" ref="O272:O335" si="45">IF(M272="","",IPMT($P$10/12,M272,$P$7,-$P$8,$P$9,0))</f>
        <v/>
      </c>
      <c r="P272" s="208" t="str">
        <f t="shared" ref="P272:P335" si="46">IF(M272="","",PPMT($P$10/12,M272,$P$7,-$P$8,$P$9,0))</f>
        <v/>
      </c>
      <c r="Q272" s="208" t="str">
        <f t="shared" si="40"/>
        <v/>
      </c>
      <c r="R272" s="155" t="str">
        <f t="shared" si="41"/>
        <v/>
      </c>
    </row>
    <row r="273" spans="12:18" x14ac:dyDescent="0.25">
      <c r="L273" s="206" t="str">
        <f t="shared" si="42"/>
        <v/>
      </c>
      <c r="M273" s="144" t="str">
        <f t="shared" si="43"/>
        <v/>
      </c>
      <c r="N273" s="155" t="str">
        <f t="shared" si="44"/>
        <v/>
      </c>
      <c r="O273" s="208" t="str">
        <f t="shared" si="45"/>
        <v/>
      </c>
      <c r="P273" s="208" t="str">
        <f t="shared" si="46"/>
        <v/>
      </c>
      <c r="Q273" s="208" t="str">
        <f t="shared" si="40"/>
        <v/>
      </c>
      <c r="R273" s="155" t="str">
        <f t="shared" si="41"/>
        <v/>
      </c>
    </row>
    <row r="274" spans="12:18" x14ac:dyDescent="0.25">
      <c r="L274" s="206" t="str">
        <f t="shared" si="42"/>
        <v/>
      </c>
      <c r="M274" s="144" t="str">
        <f t="shared" si="43"/>
        <v/>
      </c>
      <c r="N274" s="155" t="str">
        <f t="shared" si="44"/>
        <v/>
      </c>
      <c r="O274" s="208" t="str">
        <f t="shared" si="45"/>
        <v/>
      </c>
      <c r="P274" s="208" t="str">
        <f t="shared" si="46"/>
        <v/>
      </c>
      <c r="Q274" s="208" t="str">
        <f t="shared" si="40"/>
        <v/>
      </c>
      <c r="R274" s="155" t="str">
        <f t="shared" si="41"/>
        <v/>
      </c>
    </row>
    <row r="275" spans="12:18" x14ac:dyDescent="0.25">
      <c r="L275" s="206" t="str">
        <f t="shared" si="42"/>
        <v/>
      </c>
      <c r="M275" s="144" t="str">
        <f t="shared" si="43"/>
        <v/>
      </c>
      <c r="N275" s="155" t="str">
        <f t="shared" si="44"/>
        <v/>
      </c>
      <c r="O275" s="208" t="str">
        <f t="shared" si="45"/>
        <v/>
      </c>
      <c r="P275" s="208" t="str">
        <f t="shared" si="46"/>
        <v/>
      </c>
      <c r="Q275" s="208" t="str">
        <f t="shared" si="40"/>
        <v/>
      </c>
      <c r="R275" s="155" t="str">
        <f t="shared" si="41"/>
        <v/>
      </c>
    </row>
    <row r="276" spans="12:18" x14ac:dyDescent="0.25">
      <c r="L276" s="206" t="str">
        <f t="shared" si="42"/>
        <v/>
      </c>
      <c r="M276" s="144" t="str">
        <f t="shared" si="43"/>
        <v/>
      </c>
      <c r="N276" s="155" t="str">
        <f t="shared" si="44"/>
        <v/>
      </c>
      <c r="O276" s="208" t="str">
        <f t="shared" si="45"/>
        <v/>
      </c>
      <c r="P276" s="208" t="str">
        <f t="shared" si="46"/>
        <v/>
      </c>
      <c r="Q276" s="208" t="str">
        <f t="shared" si="40"/>
        <v/>
      </c>
      <c r="R276" s="155" t="str">
        <f t="shared" si="41"/>
        <v/>
      </c>
    </row>
    <row r="277" spans="12:18" x14ac:dyDescent="0.25">
      <c r="L277" s="206" t="str">
        <f t="shared" si="42"/>
        <v/>
      </c>
      <c r="M277" s="144" t="str">
        <f t="shared" si="43"/>
        <v/>
      </c>
      <c r="N277" s="155" t="str">
        <f t="shared" si="44"/>
        <v/>
      </c>
      <c r="O277" s="208" t="str">
        <f t="shared" si="45"/>
        <v/>
      </c>
      <c r="P277" s="208" t="str">
        <f t="shared" si="46"/>
        <v/>
      </c>
      <c r="Q277" s="208" t="str">
        <f t="shared" si="40"/>
        <v/>
      </c>
      <c r="R277" s="155" t="str">
        <f t="shared" si="41"/>
        <v/>
      </c>
    </row>
    <row r="278" spans="12:18" x14ac:dyDescent="0.25">
      <c r="L278" s="206" t="str">
        <f t="shared" si="42"/>
        <v/>
      </c>
      <c r="M278" s="144" t="str">
        <f t="shared" si="43"/>
        <v/>
      </c>
      <c r="N278" s="155" t="str">
        <f t="shared" si="44"/>
        <v/>
      </c>
      <c r="O278" s="208" t="str">
        <f t="shared" si="45"/>
        <v/>
      </c>
      <c r="P278" s="208" t="str">
        <f t="shared" si="46"/>
        <v/>
      </c>
      <c r="Q278" s="208" t="str">
        <f t="shared" si="40"/>
        <v/>
      </c>
      <c r="R278" s="155" t="str">
        <f t="shared" si="41"/>
        <v/>
      </c>
    </row>
    <row r="279" spans="12:18" x14ac:dyDescent="0.25">
      <c r="L279" s="206" t="str">
        <f t="shared" si="42"/>
        <v/>
      </c>
      <c r="M279" s="144" t="str">
        <f t="shared" si="43"/>
        <v/>
      </c>
      <c r="N279" s="155" t="str">
        <f t="shared" si="44"/>
        <v/>
      </c>
      <c r="O279" s="208" t="str">
        <f t="shared" si="45"/>
        <v/>
      </c>
      <c r="P279" s="208" t="str">
        <f t="shared" si="46"/>
        <v/>
      </c>
      <c r="Q279" s="208" t="str">
        <f t="shared" si="40"/>
        <v/>
      </c>
      <c r="R279" s="155" t="str">
        <f t="shared" si="41"/>
        <v/>
      </c>
    </row>
    <row r="280" spans="12:18" x14ac:dyDescent="0.25">
      <c r="L280" s="206" t="str">
        <f t="shared" si="42"/>
        <v/>
      </c>
      <c r="M280" s="144" t="str">
        <f t="shared" si="43"/>
        <v/>
      </c>
      <c r="N280" s="155" t="str">
        <f t="shared" si="44"/>
        <v/>
      </c>
      <c r="O280" s="208" t="str">
        <f t="shared" si="45"/>
        <v/>
      </c>
      <c r="P280" s="208" t="str">
        <f t="shared" si="46"/>
        <v/>
      </c>
      <c r="Q280" s="208" t="str">
        <f t="shared" si="40"/>
        <v/>
      </c>
      <c r="R280" s="155" t="str">
        <f t="shared" si="41"/>
        <v/>
      </c>
    </row>
    <row r="281" spans="12:18" x14ac:dyDescent="0.25">
      <c r="L281" s="206" t="str">
        <f t="shared" si="42"/>
        <v/>
      </c>
      <c r="M281" s="144" t="str">
        <f t="shared" si="43"/>
        <v/>
      </c>
      <c r="N281" s="155" t="str">
        <f t="shared" si="44"/>
        <v/>
      </c>
      <c r="O281" s="208" t="str">
        <f t="shared" si="45"/>
        <v/>
      </c>
      <c r="P281" s="208" t="str">
        <f t="shared" si="46"/>
        <v/>
      </c>
      <c r="Q281" s="208" t="str">
        <f t="shared" si="40"/>
        <v/>
      </c>
      <c r="R281" s="155" t="str">
        <f t="shared" si="41"/>
        <v/>
      </c>
    </row>
    <row r="282" spans="12:18" x14ac:dyDescent="0.25">
      <c r="L282" s="206" t="str">
        <f t="shared" si="42"/>
        <v/>
      </c>
      <c r="M282" s="144" t="str">
        <f t="shared" si="43"/>
        <v/>
      </c>
      <c r="N282" s="155" t="str">
        <f t="shared" si="44"/>
        <v/>
      </c>
      <c r="O282" s="208" t="str">
        <f t="shared" si="45"/>
        <v/>
      </c>
      <c r="P282" s="208" t="str">
        <f t="shared" si="46"/>
        <v/>
      </c>
      <c r="Q282" s="208" t="str">
        <f t="shared" si="40"/>
        <v/>
      </c>
      <c r="R282" s="155" t="str">
        <f t="shared" si="41"/>
        <v/>
      </c>
    </row>
    <row r="283" spans="12:18" x14ac:dyDescent="0.25">
      <c r="L283" s="206" t="str">
        <f t="shared" si="42"/>
        <v/>
      </c>
      <c r="M283" s="144" t="str">
        <f t="shared" si="43"/>
        <v/>
      </c>
      <c r="N283" s="155" t="str">
        <f t="shared" si="44"/>
        <v/>
      </c>
      <c r="O283" s="208" t="str">
        <f t="shared" si="45"/>
        <v/>
      </c>
      <c r="P283" s="208" t="str">
        <f t="shared" si="46"/>
        <v/>
      </c>
      <c r="Q283" s="208" t="str">
        <f t="shared" si="40"/>
        <v/>
      </c>
      <c r="R283" s="155" t="str">
        <f t="shared" si="41"/>
        <v/>
      </c>
    </row>
    <row r="284" spans="12:18" x14ac:dyDescent="0.25">
      <c r="L284" s="206" t="str">
        <f t="shared" si="42"/>
        <v/>
      </c>
      <c r="M284" s="144" t="str">
        <f t="shared" si="43"/>
        <v/>
      </c>
      <c r="N284" s="155" t="str">
        <f t="shared" si="44"/>
        <v/>
      </c>
      <c r="O284" s="208" t="str">
        <f t="shared" si="45"/>
        <v/>
      </c>
      <c r="P284" s="208" t="str">
        <f t="shared" si="46"/>
        <v/>
      </c>
      <c r="Q284" s="208" t="str">
        <f t="shared" si="40"/>
        <v/>
      </c>
      <c r="R284" s="155" t="str">
        <f t="shared" si="41"/>
        <v/>
      </c>
    </row>
    <row r="285" spans="12:18" x14ac:dyDescent="0.25">
      <c r="L285" s="206" t="str">
        <f t="shared" si="42"/>
        <v/>
      </c>
      <c r="M285" s="144" t="str">
        <f t="shared" si="43"/>
        <v/>
      </c>
      <c r="N285" s="155" t="str">
        <f t="shared" si="44"/>
        <v/>
      </c>
      <c r="O285" s="208" t="str">
        <f t="shared" si="45"/>
        <v/>
      </c>
      <c r="P285" s="208" t="str">
        <f t="shared" si="46"/>
        <v/>
      </c>
      <c r="Q285" s="208" t="str">
        <f t="shared" si="40"/>
        <v/>
      </c>
      <c r="R285" s="155" t="str">
        <f t="shared" si="41"/>
        <v/>
      </c>
    </row>
    <row r="286" spans="12:18" x14ac:dyDescent="0.25">
      <c r="L286" s="206" t="str">
        <f t="shared" si="42"/>
        <v/>
      </c>
      <c r="M286" s="144" t="str">
        <f t="shared" si="43"/>
        <v/>
      </c>
      <c r="N286" s="155" t="str">
        <f t="shared" si="44"/>
        <v/>
      </c>
      <c r="O286" s="208" t="str">
        <f t="shared" si="45"/>
        <v/>
      </c>
      <c r="P286" s="208" t="str">
        <f t="shared" si="46"/>
        <v/>
      </c>
      <c r="Q286" s="208" t="str">
        <f t="shared" si="40"/>
        <v/>
      </c>
      <c r="R286" s="155" t="str">
        <f t="shared" si="41"/>
        <v/>
      </c>
    </row>
    <row r="287" spans="12:18" x14ac:dyDescent="0.25">
      <c r="L287" s="206" t="str">
        <f t="shared" si="42"/>
        <v/>
      </c>
      <c r="M287" s="144" t="str">
        <f t="shared" si="43"/>
        <v/>
      </c>
      <c r="N287" s="155" t="str">
        <f t="shared" si="44"/>
        <v/>
      </c>
      <c r="O287" s="208" t="str">
        <f t="shared" si="45"/>
        <v/>
      </c>
      <c r="P287" s="208" t="str">
        <f t="shared" si="46"/>
        <v/>
      </c>
      <c r="Q287" s="208" t="str">
        <f t="shared" si="40"/>
        <v/>
      </c>
      <c r="R287" s="155" t="str">
        <f t="shared" si="41"/>
        <v/>
      </c>
    </row>
    <row r="288" spans="12:18" x14ac:dyDescent="0.25">
      <c r="L288" s="206" t="str">
        <f t="shared" si="42"/>
        <v/>
      </c>
      <c r="M288" s="144" t="str">
        <f t="shared" si="43"/>
        <v/>
      </c>
      <c r="N288" s="155" t="str">
        <f t="shared" si="44"/>
        <v/>
      </c>
      <c r="O288" s="208" t="str">
        <f t="shared" si="45"/>
        <v/>
      </c>
      <c r="P288" s="208" t="str">
        <f t="shared" si="46"/>
        <v/>
      </c>
      <c r="Q288" s="208" t="str">
        <f t="shared" si="40"/>
        <v/>
      </c>
      <c r="R288" s="155" t="str">
        <f t="shared" si="41"/>
        <v/>
      </c>
    </row>
    <row r="289" spans="12:18" x14ac:dyDescent="0.25">
      <c r="L289" s="206" t="str">
        <f t="shared" si="42"/>
        <v/>
      </c>
      <c r="M289" s="144" t="str">
        <f t="shared" si="43"/>
        <v/>
      </c>
      <c r="N289" s="155" t="str">
        <f t="shared" si="44"/>
        <v/>
      </c>
      <c r="O289" s="208" t="str">
        <f t="shared" si="45"/>
        <v/>
      </c>
      <c r="P289" s="208" t="str">
        <f t="shared" si="46"/>
        <v/>
      </c>
      <c r="Q289" s="208" t="str">
        <f t="shared" si="40"/>
        <v/>
      </c>
      <c r="R289" s="155" t="str">
        <f t="shared" si="41"/>
        <v/>
      </c>
    </row>
    <row r="290" spans="12:18" x14ac:dyDescent="0.25">
      <c r="L290" s="206" t="str">
        <f t="shared" si="42"/>
        <v/>
      </c>
      <c r="M290" s="144" t="str">
        <f t="shared" si="43"/>
        <v/>
      </c>
      <c r="N290" s="155" t="str">
        <f t="shared" si="44"/>
        <v/>
      </c>
      <c r="O290" s="208" t="str">
        <f t="shared" si="45"/>
        <v/>
      </c>
      <c r="P290" s="208" t="str">
        <f t="shared" si="46"/>
        <v/>
      </c>
      <c r="Q290" s="208" t="str">
        <f t="shared" si="40"/>
        <v/>
      </c>
      <c r="R290" s="155" t="str">
        <f t="shared" si="41"/>
        <v/>
      </c>
    </row>
    <row r="291" spans="12:18" x14ac:dyDescent="0.25">
      <c r="L291" s="206" t="str">
        <f t="shared" si="42"/>
        <v/>
      </c>
      <c r="M291" s="144" t="str">
        <f t="shared" si="43"/>
        <v/>
      </c>
      <c r="N291" s="155" t="str">
        <f t="shared" si="44"/>
        <v/>
      </c>
      <c r="O291" s="208" t="str">
        <f t="shared" si="45"/>
        <v/>
      </c>
      <c r="P291" s="208" t="str">
        <f t="shared" si="46"/>
        <v/>
      </c>
      <c r="Q291" s="208" t="str">
        <f t="shared" si="40"/>
        <v/>
      </c>
      <c r="R291" s="155" t="str">
        <f t="shared" si="41"/>
        <v/>
      </c>
    </row>
    <row r="292" spans="12:18" x14ac:dyDescent="0.25">
      <c r="L292" s="206" t="str">
        <f t="shared" si="42"/>
        <v/>
      </c>
      <c r="M292" s="144" t="str">
        <f t="shared" si="43"/>
        <v/>
      </c>
      <c r="N292" s="155" t="str">
        <f t="shared" si="44"/>
        <v/>
      </c>
      <c r="O292" s="208" t="str">
        <f t="shared" si="45"/>
        <v/>
      </c>
      <c r="P292" s="208" t="str">
        <f t="shared" si="46"/>
        <v/>
      </c>
      <c r="Q292" s="208" t="str">
        <f t="shared" si="40"/>
        <v/>
      </c>
      <c r="R292" s="155" t="str">
        <f t="shared" si="41"/>
        <v/>
      </c>
    </row>
    <row r="293" spans="12:18" x14ac:dyDescent="0.25">
      <c r="L293" s="206" t="str">
        <f t="shared" si="42"/>
        <v/>
      </c>
      <c r="M293" s="144" t="str">
        <f t="shared" si="43"/>
        <v/>
      </c>
      <c r="N293" s="155" t="str">
        <f t="shared" si="44"/>
        <v/>
      </c>
      <c r="O293" s="208" t="str">
        <f t="shared" si="45"/>
        <v/>
      </c>
      <c r="P293" s="208" t="str">
        <f t="shared" si="46"/>
        <v/>
      </c>
      <c r="Q293" s="208" t="str">
        <f t="shared" si="40"/>
        <v/>
      </c>
      <c r="R293" s="155" t="str">
        <f t="shared" si="41"/>
        <v/>
      </c>
    </row>
    <row r="294" spans="12:18" x14ac:dyDescent="0.25">
      <c r="L294" s="206" t="str">
        <f t="shared" si="42"/>
        <v/>
      </c>
      <c r="M294" s="144" t="str">
        <f t="shared" si="43"/>
        <v/>
      </c>
      <c r="N294" s="155" t="str">
        <f t="shared" si="44"/>
        <v/>
      </c>
      <c r="O294" s="208" t="str">
        <f t="shared" si="45"/>
        <v/>
      </c>
      <c r="P294" s="208" t="str">
        <f t="shared" si="46"/>
        <v/>
      </c>
      <c r="Q294" s="208" t="str">
        <f t="shared" si="40"/>
        <v/>
      </c>
      <c r="R294" s="155" t="str">
        <f t="shared" si="41"/>
        <v/>
      </c>
    </row>
    <row r="295" spans="12:18" x14ac:dyDescent="0.25">
      <c r="L295" s="206" t="str">
        <f t="shared" si="42"/>
        <v/>
      </c>
      <c r="M295" s="144" t="str">
        <f t="shared" si="43"/>
        <v/>
      </c>
      <c r="N295" s="155" t="str">
        <f t="shared" si="44"/>
        <v/>
      </c>
      <c r="O295" s="208" t="str">
        <f t="shared" si="45"/>
        <v/>
      </c>
      <c r="P295" s="208" t="str">
        <f t="shared" si="46"/>
        <v/>
      </c>
      <c r="Q295" s="208" t="str">
        <f t="shared" si="40"/>
        <v/>
      </c>
      <c r="R295" s="155" t="str">
        <f t="shared" si="41"/>
        <v/>
      </c>
    </row>
    <row r="296" spans="12:18" x14ac:dyDescent="0.25">
      <c r="L296" s="206" t="str">
        <f t="shared" si="42"/>
        <v/>
      </c>
      <c r="M296" s="144" t="str">
        <f t="shared" si="43"/>
        <v/>
      </c>
      <c r="N296" s="155" t="str">
        <f t="shared" si="44"/>
        <v/>
      </c>
      <c r="O296" s="208" t="str">
        <f t="shared" si="45"/>
        <v/>
      </c>
      <c r="P296" s="208" t="str">
        <f t="shared" si="46"/>
        <v/>
      </c>
      <c r="Q296" s="208" t="str">
        <f t="shared" si="40"/>
        <v/>
      </c>
      <c r="R296" s="155" t="str">
        <f t="shared" si="41"/>
        <v/>
      </c>
    </row>
    <row r="297" spans="12:18" x14ac:dyDescent="0.25">
      <c r="L297" s="206" t="str">
        <f t="shared" si="42"/>
        <v/>
      </c>
      <c r="M297" s="144" t="str">
        <f t="shared" si="43"/>
        <v/>
      </c>
      <c r="N297" s="155" t="str">
        <f t="shared" si="44"/>
        <v/>
      </c>
      <c r="O297" s="208" t="str">
        <f t="shared" si="45"/>
        <v/>
      </c>
      <c r="P297" s="208" t="str">
        <f t="shared" si="46"/>
        <v/>
      </c>
      <c r="Q297" s="208" t="str">
        <f t="shared" si="40"/>
        <v/>
      </c>
      <c r="R297" s="155" t="str">
        <f t="shared" si="41"/>
        <v/>
      </c>
    </row>
    <row r="298" spans="12:18" x14ac:dyDescent="0.25">
      <c r="L298" s="206" t="str">
        <f t="shared" si="42"/>
        <v/>
      </c>
      <c r="M298" s="144" t="str">
        <f t="shared" si="43"/>
        <v/>
      </c>
      <c r="N298" s="155" t="str">
        <f t="shared" si="44"/>
        <v/>
      </c>
      <c r="O298" s="208" t="str">
        <f t="shared" si="45"/>
        <v/>
      </c>
      <c r="P298" s="208" t="str">
        <f t="shared" si="46"/>
        <v/>
      </c>
      <c r="Q298" s="208" t="str">
        <f t="shared" si="40"/>
        <v/>
      </c>
      <c r="R298" s="155" t="str">
        <f t="shared" si="41"/>
        <v/>
      </c>
    </row>
    <row r="299" spans="12:18" x14ac:dyDescent="0.25">
      <c r="L299" s="206" t="str">
        <f t="shared" si="42"/>
        <v/>
      </c>
      <c r="M299" s="144" t="str">
        <f t="shared" si="43"/>
        <v/>
      </c>
      <c r="N299" s="155" t="str">
        <f t="shared" si="44"/>
        <v/>
      </c>
      <c r="O299" s="208" t="str">
        <f t="shared" si="45"/>
        <v/>
      </c>
      <c r="P299" s="208" t="str">
        <f t="shared" si="46"/>
        <v/>
      </c>
      <c r="Q299" s="208" t="str">
        <f t="shared" si="40"/>
        <v/>
      </c>
      <c r="R299" s="155" t="str">
        <f t="shared" si="41"/>
        <v/>
      </c>
    </row>
    <row r="300" spans="12:18" x14ac:dyDescent="0.25">
      <c r="L300" s="206" t="str">
        <f t="shared" si="42"/>
        <v/>
      </c>
      <c r="M300" s="144" t="str">
        <f t="shared" si="43"/>
        <v/>
      </c>
      <c r="N300" s="155" t="str">
        <f t="shared" si="44"/>
        <v/>
      </c>
      <c r="O300" s="208" t="str">
        <f t="shared" si="45"/>
        <v/>
      </c>
      <c r="P300" s="208" t="str">
        <f t="shared" si="46"/>
        <v/>
      </c>
      <c r="Q300" s="208" t="str">
        <f t="shared" si="40"/>
        <v/>
      </c>
      <c r="R300" s="155" t="str">
        <f t="shared" si="41"/>
        <v/>
      </c>
    </row>
    <row r="301" spans="12:18" x14ac:dyDescent="0.25">
      <c r="L301" s="206" t="str">
        <f t="shared" si="42"/>
        <v/>
      </c>
      <c r="M301" s="144" t="str">
        <f t="shared" si="43"/>
        <v/>
      </c>
      <c r="N301" s="155" t="str">
        <f t="shared" si="44"/>
        <v/>
      </c>
      <c r="O301" s="208" t="str">
        <f t="shared" si="45"/>
        <v/>
      </c>
      <c r="P301" s="208" t="str">
        <f t="shared" si="46"/>
        <v/>
      </c>
      <c r="Q301" s="208" t="str">
        <f t="shared" si="40"/>
        <v/>
      </c>
      <c r="R301" s="155" t="str">
        <f t="shared" si="41"/>
        <v/>
      </c>
    </row>
    <row r="302" spans="12:18" x14ac:dyDescent="0.25">
      <c r="L302" s="206" t="str">
        <f t="shared" si="42"/>
        <v/>
      </c>
      <c r="M302" s="144" t="str">
        <f t="shared" si="43"/>
        <v/>
      </c>
      <c r="N302" s="155" t="str">
        <f t="shared" si="44"/>
        <v/>
      </c>
      <c r="O302" s="208" t="str">
        <f t="shared" si="45"/>
        <v/>
      </c>
      <c r="P302" s="208" t="str">
        <f t="shared" si="46"/>
        <v/>
      </c>
      <c r="Q302" s="208" t="str">
        <f t="shared" si="40"/>
        <v/>
      </c>
      <c r="R302" s="155" t="str">
        <f t="shared" si="41"/>
        <v/>
      </c>
    </row>
    <row r="303" spans="12:18" x14ac:dyDescent="0.25">
      <c r="L303" s="206" t="str">
        <f t="shared" si="42"/>
        <v/>
      </c>
      <c r="M303" s="144" t="str">
        <f t="shared" si="43"/>
        <v/>
      </c>
      <c r="N303" s="155" t="str">
        <f t="shared" si="44"/>
        <v/>
      </c>
      <c r="O303" s="208" t="str">
        <f t="shared" si="45"/>
        <v/>
      </c>
      <c r="P303" s="208" t="str">
        <f t="shared" si="46"/>
        <v/>
      </c>
      <c r="Q303" s="208" t="str">
        <f t="shared" si="40"/>
        <v/>
      </c>
      <c r="R303" s="155" t="str">
        <f t="shared" si="41"/>
        <v/>
      </c>
    </row>
    <row r="304" spans="12:18" x14ac:dyDescent="0.25">
      <c r="L304" s="206" t="str">
        <f t="shared" si="42"/>
        <v/>
      </c>
      <c r="M304" s="144" t="str">
        <f t="shared" si="43"/>
        <v/>
      </c>
      <c r="N304" s="155" t="str">
        <f t="shared" si="44"/>
        <v/>
      </c>
      <c r="O304" s="208" t="str">
        <f t="shared" si="45"/>
        <v/>
      </c>
      <c r="P304" s="208" t="str">
        <f t="shared" si="46"/>
        <v/>
      </c>
      <c r="Q304" s="208" t="str">
        <f t="shared" si="40"/>
        <v/>
      </c>
      <c r="R304" s="155" t="str">
        <f t="shared" si="41"/>
        <v/>
      </c>
    </row>
    <row r="305" spans="12:18" x14ac:dyDescent="0.25">
      <c r="L305" s="206" t="str">
        <f t="shared" si="42"/>
        <v/>
      </c>
      <c r="M305" s="144" t="str">
        <f t="shared" si="43"/>
        <v/>
      </c>
      <c r="N305" s="155" t="str">
        <f t="shared" si="44"/>
        <v/>
      </c>
      <c r="O305" s="208" t="str">
        <f t="shared" si="45"/>
        <v/>
      </c>
      <c r="P305" s="208" t="str">
        <f t="shared" si="46"/>
        <v/>
      </c>
      <c r="Q305" s="208" t="str">
        <f t="shared" si="40"/>
        <v/>
      </c>
      <c r="R305" s="155" t="str">
        <f t="shared" si="41"/>
        <v/>
      </c>
    </row>
    <row r="306" spans="12:18" x14ac:dyDescent="0.25">
      <c r="L306" s="206" t="str">
        <f t="shared" si="42"/>
        <v/>
      </c>
      <c r="M306" s="144" t="str">
        <f t="shared" si="43"/>
        <v/>
      </c>
      <c r="N306" s="155" t="str">
        <f t="shared" si="44"/>
        <v/>
      </c>
      <c r="O306" s="208" t="str">
        <f t="shared" si="45"/>
        <v/>
      </c>
      <c r="P306" s="208" t="str">
        <f t="shared" si="46"/>
        <v/>
      </c>
      <c r="Q306" s="208" t="str">
        <f t="shared" si="40"/>
        <v/>
      </c>
      <c r="R306" s="155" t="str">
        <f t="shared" si="41"/>
        <v/>
      </c>
    </row>
    <row r="307" spans="12:18" x14ac:dyDescent="0.25">
      <c r="L307" s="206" t="str">
        <f t="shared" si="42"/>
        <v/>
      </c>
      <c r="M307" s="144" t="str">
        <f t="shared" si="43"/>
        <v/>
      </c>
      <c r="N307" s="155" t="str">
        <f t="shared" si="44"/>
        <v/>
      </c>
      <c r="O307" s="208" t="str">
        <f t="shared" si="45"/>
        <v/>
      </c>
      <c r="P307" s="208" t="str">
        <f t="shared" si="46"/>
        <v/>
      </c>
      <c r="Q307" s="208" t="str">
        <f t="shared" si="40"/>
        <v/>
      </c>
      <c r="R307" s="155" t="str">
        <f t="shared" si="41"/>
        <v/>
      </c>
    </row>
    <row r="308" spans="12:18" x14ac:dyDescent="0.25">
      <c r="L308" s="206" t="str">
        <f t="shared" si="42"/>
        <v/>
      </c>
      <c r="M308" s="144" t="str">
        <f t="shared" si="43"/>
        <v/>
      </c>
      <c r="N308" s="155" t="str">
        <f t="shared" si="44"/>
        <v/>
      </c>
      <c r="O308" s="208" t="str">
        <f t="shared" si="45"/>
        <v/>
      </c>
      <c r="P308" s="208" t="str">
        <f t="shared" si="46"/>
        <v/>
      </c>
      <c r="Q308" s="208" t="str">
        <f t="shared" si="40"/>
        <v/>
      </c>
      <c r="R308" s="155" t="str">
        <f t="shared" si="41"/>
        <v/>
      </c>
    </row>
    <row r="309" spans="12:18" x14ac:dyDescent="0.25">
      <c r="L309" s="206" t="str">
        <f t="shared" si="42"/>
        <v/>
      </c>
      <c r="M309" s="144" t="str">
        <f t="shared" si="43"/>
        <v/>
      </c>
      <c r="N309" s="155" t="str">
        <f t="shared" si="44"/>
        <v/>
      </c>
      <c r="O309" s="208" t="str">
        <f t="shared" si="45"/>
        <v/>
      </c>
      <c r="P309" s="208" t="str">
        <f t="shared" si="46"/>
        <v/>
      </c>
      <c r="Q309" s="208" t="str">
        <f t="shared" si="40"/>
        <v/>
      </c>
      <c r="R309" s="155" t="str">
        <f t="shared" si="41"/>
        <v/>
      </c>
    </row>
    <row r="310" spans="12:18" x14ac:dyDescent="0.25">
      <c r="L310" s="206" t="str">
        <f t="shared" si="42"/>
        <v/>
      </c>
      <c r="M310" s="144" t="str">
        <f t="shared" si="43"/>
        <v/>
      </c>
      <c r="N310" s="155" t="str">
        <f t="shared" si="44"/>
        <v/>
      </c>
      <c r="O310" s="208" t="str">
        <f t="shared" si="45"/>
        <v/>
      </c>
      <c r="P310" s="208" t="str">
        <f t="shared" si="46"/>
        <v/>
      </c>
      <c r="Q310" s="208" t="str">
        <f t="shared" si="40"/>
        <v/>
      </c>
      <c r="R310" s="155" t="str">
        <f t="shared" si="41"/>
        <v/>
      </c>
    </row>
    <row r="311" spans="12:18" x14ac:dyDescent="0.25">
      <c r="L311" s="206" t="str">
        <f t="shared" si="42"/>
        <v/>
      </c>
      <c r="M311" s="144" t="str">
        <f t="shared" si="43"/>
        <v/>
      </c>
      <c r="N311" s="155" t="str">
        <f t="shared" si="44"/>
        <v/>
      </c>
      <c r="O311" s="208" t="str">
        <f t="shared" si="45"/>
        <v/>
      </c>
      <c r="P311" s="208" t="str">
        <f t="shared" si="46"/>
        <v/>
      </c>
      <c r="Q311" s="208" t="str">
        <f t="shared" si="40"/>
        <v/>
      </c>
      <c r="R311" s="155" t="str">
        <f t="shared" si="41"/>
        <v/>
      </c>
    </row>
    <row r="312" spans="12:18" x14ac:dyDescent="0.25">
      <c r="L312" s="206" t="str">
        <f t="shared" si="42"/>
        <v/>
      </c>
      <c r="M312" s="144" t="str">
        <f t="shared" si="43"/>
        <v/>
      </c>
      <c r="N312" s="155" t="str">
        <f t="shared" si="44"/>
        <v/>
      </c>
      <c r="O312" s="208" t="str">
        <f t="shared" si="45"/>
        <v/>
      </c>
      <c r="P312" s="208" t="str">
        <f t="shared" si="46"/>
        <v/>
      </c>
      <c r="Q312" s="208" t="str">
        <f t="shared" si="40"/>
        <v/>
      </c>
      <c r="R312" s="155" t="str">
        <f t="shared" si="41"/>
        <v/>
      </c>
    </row>
    <row r="313" spans="12:18" x14ac:dyDescent="0.25">
      <c r="L313" s="206" t="str">
        <f t="shared" si="42"/>
        <v/>
      </c>
      <c r="M313" s="144" t="str">
        <f t="shared" si="43"/>
        <v/>
      </c>
      <c r="N313" s="155" t="str">
        <f t="shared" si="44"/>
        <v/>
      </c>
      <c r="O313" s="208" t="str">
        <f t="shared" si="45"/>
        <v/>
      </c>
      <c r="P313" s="208" t="str">
        <f t="shared" si="46"/>
        <v/>
      </c>
      <c r="Q313" s="208" t="str">
        <f t="shared" si="40"/>
        <v/>
      </c>
      <c r="R313" s="155" t="str">
        <f t="shared" si="41"/>
        <v/>
      </c>
    </row>
    <row r="314" spans="12:18" x14ac:dyDescent="0.25">
      <c r="L314" s="206" t="str">
        <f t="shared" si="42"/>
        <v/>
      </c>
      <c r="M314" s="144" t="str">
        <f t="shared" si="43"/>
        <v/>
      </c>
      <c r="N314" s="155" t="str">
        <f t="shared" si="44"/>
        <v/>
      </c>
      <c r="O314" s="208" t="str">
        <f t="shared" si="45"/>
        <v/>
      </c>
      <c r="P314" s="208" t="str">
        <f t="shared" si="46"/>
        <v/>
      </c>
      <c r="Q314" s="208" t="str">
        <f t="shared" si="40"/>
        <v/>
      </c>
      <c r="R314" s="155" t="str">
        <f t="shared" si="41"/>
        <v/>
      </c>
    </row>
    <row r="315" spans="12:18" x14ac:dyDescent="0.25">
      <c r="L315" s="206" t="str">
        <f t="shared" si="42"/>
        <v/>
      </c>
      <c r="M315" s="144" t="str">
        <f t="shared" si="43"/>
        <v/>
      </c>
      <c r="N315" s="155" t="str">
        <f t="shared" si="44"/>
        <v/>
      </c>
      <c r="O315" s="208" t="str">
        <f t="shared" si="45"/>
        <v/>
      </c>
      <c r="P315" s="208" t="str">
        <f t="shared" si="46"/>
        <v/>
      </c>
      <c r="Q315" s="208" t="str">
        <f t="shared" si="40"/>
        <v/>
      </c>
      <c r="R315" s="155" t="str">
        <f t="shared" si="41"/>
        <v/>
      </c>
    </row>
    <row r="316" spans="12:18" x14ac:dyDescent="0.25">
      <c r="L316" s="206" t="str">
        <f t="shared" si="42"/>
        <v/>
      </c>
      <c r="M316" s="144" t="str">
        <f t="shared" si="43"/>
        <v/>
      </c>
      <c r="N316" s="155" t="str">
        <f t="shared" si="44"/>
        <v/>
      </c>
      <c r="O316" s="208" t="str">
        <f t="shared" si="45"/>
        <v/>
      </c>
      <c r="P316" s="208" t="str">
        <f t="shared" si="46"/>
        <v/>
      </c>
      <c r="Q316" s="208" t="str">
        <f t="shared" si="40"/>
        <v/>
      </c>
      <c r="R316" s="155" t="str">
        <f t="shared" si="41"/>
        <v/>
      </c>
    </row>
    <row r="317" spans="12:18" x14ac:dyDescent="0.25">
      <c r="L317" s="206" t="str">
        <f t="shared" si="42"/>
        <v/>
      </c>
      <c r="M317" s="144" t="str">
        <f t="shared" si="43"/>
        <v/>
      </c>
      <c r="N317" s="155" t="str">
        <f t="shared" si="44"/>
        <v/>
      </c>
      <c r="O317" s="208" t="str">
        <f t="shared" si="45"/>
        <v/>
      </c>
      <c r="P317" s="208" t="str">
        <f t="shared" si="46"/>
        <v/>
      </c>
      <c r="Q317" s="208" t="str">
        <f t="shared" si="40"/>
        <v/>
      </c>
      <c r="R317" s="155" t="str">
        <f t="shared" si="41"/>
        <v/>
      </c>
    </row>
    <row r="318" spans="12:18" x14ac:dyDescent="0.25">
      <c r="L318" s="206" t="str">
        <f t="shared" si="42"/>
        <v/>
      </c>
      <c r="M318" s="144" t="str">
        <f t="shared" si="43"/>
        <v/>
      </c>
      <c r="N318" s="155" t="str">
        <f t="shared" si="44"/>
        <v/>
      </c>
      <c r="O318" s="208" t="str">
        <f t="shared" si="45"/>
        <v/>
      </c>
      <c r="P318" s="208" t="str">
        <f t="shared" si="46"/>
        <v/>
      </c>
      <c r="Q318" s="208" t="str">
        <f t="shared" si="40"/>
        <v/>
      </c>
      <c r="R318" s="155" t="str">
        <f t="shared" si="41"/>
        <v/>
      </c>
    </row>
    <row r="319" spans="12:18" x14ac:dyDescent="0.25">
      <c r="L319" s="206" t="str">
        <f t="shared" si="42"/>
        <v/>
      </c>
      <c r="M319" s="144" t="str">
        <f t="shared" si="43"/>
        <v/>
      </c>
      <c r="N319" s="155" t="str">
        <f t="shared" si="44"/>
        <v/>
      </c>
      <c r="O319" s="208" t="str">
        <f t="shared" si="45"/>
        <v/>
      </c>
      <c r="P319" s="208" t="str">
        <f t="shared" si="46"/>
        <v/>
      </c>
      <c r="Q319" s="208" t="str">
        <f t="shared" si="40"/>
        <v/>
      </c>
      <c r="R319" s="155" t="str">
        <f t="shared" si="41"/>
        <v/>
      </c>
    </row>
    <row r="320" spans="12:18" x14ac:dyDescent="0.25">
      <c r="L320" s="206" t="str">
        <f t="shared" si="42"/>
        <v/>
      </c>
      <c r="M320" s="144" t="str">
        <f t="shared" si="43"/>
        <v/>
      </c>
      <c r="N320" s="155" t="str">
        <f t="shared" si="44"/>
        <v/>
      </c>
      <c r="O320" s="208" t="str">
        <f t="shared" si="45"/>
        <v/>
      </c>
      <c r="P320" s="208" t="str">
        <f t="shared" si="46"/>
        <v/>
      </c>
      <c r="Q320" s="208" t="str">
        <f t="shared" si="40"/>
        <v/>
      </c>
      <c r="R320" s="155" t="str">
        <f t="shared" si="41"/>
        <v/>
      </c>
    </row>
    <row r="321" spans="12:18" x14ac:dyDescent="0.25">
      <c r="L321" s="206" t="str">
        <f t="shared" si="42"/>
        <v/>
      </c>
      <c r="M321" s="144" t="str">
        <f t="shared" si="43"/>
        <v/>
      </c>
      <c r="N321" s="155" t="str">
        <f t="shared" si="44"/>
        <v/>
      </c>
      <c r="O321" s="208" t="str">
        <f t="shared" si="45"/>
        <v/>
      </c>
      <c r="P321" s="208" t="str">
        <f t="shared" si="46"/>
        <v/>
      </c>
      <c r="Q321" s="208" t="str">
        <f t="shared" si="40"/>
        <v/>
      </c>
      <c r="R321" s="155" t="str">
        <f t="shared" si="41"/>
        <v/>
      </c>
    </row>
    <row r="322" spans="12:18" x14ac:dyDescent="0.25">
      <c r="L322" s="206" t="str">
        <f t="shared" si="42"/>
        <v/>
      </c>
      <c r="M322" s="144" t="str">
        <f t="shared" si="43"/>
        <v/>
      </c>
      <c r="N322" s="155" t="str">
        <f t="shared" si="44"/>
        <v/>
      </c>
      <c r="O322" s="208" t="str">
        <f t="shared" si="45"/>
        <v/>
      </c>
      <c r="P322" s="208" t="str">
        <f t="shared" si="46"/>
        <v/>
      </c>
      <c r="Q322" s="208" t="str">
        <f t="shared" si="40"/>
        <v/>
      </c>
      <c r="R322" s="155" t="str">
        <f t="shared" si="41"/>
        <v/>
      </c>
    </row>
    <row r="323" spans="12:18" x14ac:dyDescent="0.25">
      <c r="L323" s="206" t="str">
        <f t="shared" si="42"/>
        <v/>
      </c>
      <c r="M323" s="144" t="str">
        <f t="shared" si="43"/>
        <v/>
      </c>
      <c r="N323" s="155" t="str">
        <f t="shared" si="44"/>
        <v/>
      </c>
      <c r="O323" s="208" t="str">
        <f t="shared" si="45"/>
        <v/>
      </c>
      <c r="P323" s="208" t="str">
        <f t="shared" si="46"/>
        <v/>
      </c>
      <c r="Q323" s="208" t="str">
        <f t="shared" si="40"/>
        <v/>
      </c>
      <c r="R323" s="155" t="str">
        <f t="shared" si="41"/>
        <v/>
      </c>
    </row>
    <row r="324" spans="12:18" x14ac:dyDescent="0.25">
      <c r="L324" s="206" t="str">
        <f t="shared" si="42"/>
        <v/>
      </c>
      <c r="M324" s="144" t="str">
        <f t="shared" si="43"/>
        <v/>
      </c>
      <c r="N324" s="155" t="str">
        <f t="shared" si="44"/>
        <v/>
      </c>
      <c r="O324" s="208" t="str">
        <f t="shared" si="45"/>
        <v/>
      </c>
      <c r="P324" s="208" t="str">
        <f t="shared" si="46"/>
        <v/>
      </c>
      <c r="Q324" s="208" t="str">
        <f t="shared" si="40"/>
        <v/>
      </c>
      <c r="R324" s="155" t="str">
        <f t="shared" si="41"/>
        <v/>
      </c>
    </row>
    <row r="325" spans="12:18" x14ac:dyDescent="0.25">
      <c r="L325" s="206" t="str">
        <f t="shared" si="42"/>
        <v/>
      </c>
      <c r="M325" s="144" t="str">
        <f t="shared" si="43"/>
        <v/>
      </c>
      <c r="N325" s="155" t="str">
        <f t="shared" si="44"/>
        <v/>
      </c>
      <c r="O325" s="208" t="str">
        <f t="shared" si="45"/>
        <v/>
      </c>
      <c r="P325" s="208" t="str">
        <f t="shared" si="46"/>
        <v/>
      </c>
      <c r="Q325" s="208" t="str">
        <f t="shared" si="40"/>
        <v/>
      </c>
      <c r="R325" s="155" t="str">
        <f t="shared" si="41"/>
        <v/>
      </c>
    </row>
    <row r="326" spans="12:18" x14ac:dyDescent="0.25">
      <c r="L326" s="206" t="str">
        <f t="shared" si="42"/>
        <v/>
      </c>
      <c r="M326" s="144" t="str">
        <f t="shared" si="43"/>
        <v/>
      </c>
      <c r="N326" s="155" t="str">
        <f t="shared" si="44"/>
        <v/>
      </c>
      <c r="O326" s="208" t="str">
        <f t="shared" si="45"/>
        <v/>
      </c>
      <c r="P326" s="208" t="str">
        <f t="shared" si="46"/>
        <v/>
      </c>
      <c r="Q326" s="208" t="str">
        <f t="shared" si="40"/>
        <v/>
      </c>
      <c r="R326" s="155" t="str">
        <f t="shared" si="41"/>
        <v/>
      </c>
    </row>
    <row r="327" spans="12:18" x14ac:dyDescent="0.25">
      <c r="L327" s="206" t="str">
        <f t="shared" si="42"/>
        <v/>
      </c>
      <c r="M327" s="144" t="str">
        <f t="shared" si="43"/>
        <v/>
      </c>
      <c r="N327" s="155" t="str">
        <f t="shared" si="44"/>
        <v/>
      </c>
      <c r="O327" s="208" t="str">
        <f t="shared" si="45"/>
        <v/>
      </c>
      <c r="P327" s="208" t="str">
        <f t="shared" si="46"/>
        <v/>
      </c>
      <c r="Q327" s="208" t="str">
        <f t="shared" si="40"/>
        <v/>
      </c>
      <c r="R327" s="155" t="str">
        <f t="shared" si="41"/>
        <v/>
      </c>
    </row>
    <row r="328" spans="12:18" x14ac:dyDescent="0.25">
      <c r="L328" s="206" t="str">
        <f t="shared" si="42"/>
        <v/>
      </c>
      <c r="M328" s="144" t="str">
        <f t="shared" si="43"/>
        <v/>
      </c>
      <c r="N328" s="155" t="str">
        <f t="shared" si="44"/>
        <v/>
      </c>
      <c r="O328" s="208" t="str">
        <f t="shared" si="45"/>
        <v/>
      </c>
      <c r="P328" s="208" t="str">
        <f t="shared" si="46"/>
        <v/>
      </c>
      <c r="Q328" s="208" t="str">
        <f t="shared" si="40"/>
        <v/>
      </c>
      <c r="R328" s="155" t="str">
        <f t="shared" si="41"/>
        <v/>
      </c>
    </row>
    <row r="329" spans="12:18" x14ac:dyDescent="0.25">
      <c r="L329" s="206" t="str">
        <f t="shared" si="42"/>
        <v/>
      </c>
      <c r="M329" s="144" t="str">
        <f t="shared" si="43"/>
        <v/>
      </c>
      <c r="N329" s="155" t="str">
        <f t="shared" si="44"/>
        <v/>
      </c>
      <c r="O329" s="208" t="str">
        <f t="shared" si="45"/>
        <v/>
      </c>
      <c r="P329" s="208" t="str">
        <f t="shared" si="46"/>
        <v/>
      </c>
      <c r="Q329" s="208" t="str">
        <f t="shared" si="40"/>
        <v/>
      </c>
      <c r="R329" s="155" t="str">
        <f t="shared" si="41"/>
        <v/>
      </c>
    </row>
    <row r="330" spans="12:18" x14ac:dyDescent="0.25">
      <c r="L330" s="206" t="str">
        <f t="shared" si="42"/>
        <v/>
      </c>
      <c r="M330" s="144" t="str">
        <f t="shared" si="43"/>
        <v/>
      </c>
      <c r="N330" s="155" t="str">
        <f t="shared" si="44"/>
        <v/>
      </c>
      <c r="O330" s="208" t="str">
        <f t="shared" si="45"/>
        <v/>
      </c>
      <c r="P330" s="208" t="str">
        <f t="shared" si="46"/>
        <v/>
      </c>
      <c r="Q330" s="208" t="str">
        <f t="shared" si="40"/>
        <v/>
      </c>
      <c r="R330" s="155" t="str">
        <f t="shared" si="41"/>
        <v/>
      </c>
    </row>
    <row r="331" spans="12:18" x14ac:dyDescent="0.25">
      <c r="L331" s="206" t="str">
        <f t="shared" si="42"/>
        <v/>
      </c>
      <c r="M331" s="144" t="str">
        <f t="shared" si="43"/>
        <v/>
      </c>
      <c r="N331" s="155" t="str">
        <f t="shared" si="44"/>
        <v/>
      </c>
      <c r="O331" s="208" t="str">
        <f t="shared" si="45"/>
        <v/>
      </c>
      <c r="P331" s="208" t="str">
        <f t="shared" si="46"/>
        <v/>
      </c>
      <c r="Q331" s="208" t="str">
        <f t="shared" si="40"/>
        <v/>
      </c>
      <c r="R331" s="155" t="str">
        <f t="shared" si="41"/>
        <v/>
      </c>
    </row>
    <row r="332" spans="12:18" x14ac:dyDescent="0.25">
      <c r="L332" s="206" t="str">
        <f t="shared" si="42"/>
        <v/>
      </c>
      <c r="M332" s="144" t="str">
        <f t="shared" si="43"/>
        <v/>
      </c>
      <c r="N332" s="155" t="str">
        <f t="shared" si="44"/>
        <v/>
      </c>
      <c r="O332" s="208" t="str">
        <f t="shared" si="45"/>
        <v/>
      </c>
      <c r="P332" s="208" t="str">
        <f t="shared" si="46"/>
        <v/>
      </c>
      <c r="Q332" s="208" t="str">
        <f t="shared" si="40"/>
        <v/>
      </c>
      <c r="R332" s="155" t="str">
        <f t="shared" si="41"/>
        <v/>
      </c>
    </row>
    <row r="333" spans="12:18" x14ac:dyDescent="0.25">
      <c r="L333" s="206" t="str">
        <f t="shared" si="42"/>
        <v/>
      </c>
      <c r="M333" s="144" t="str">
        <f t="shared" si="43"/>
        <v/>
      </c>
      <c r="N333" s="155" t="str">
        <f t="shared" si="44"/>
        <v/>
      </c>
      <c r="O333" s="208" t="str">
        <f t="shared" si="45"/>
        <v/>
      </c>
      <c r="P333" s="208" t="str">
        <f t="shared" si="46"/>
        <v/>
      </c>
      <c r="Q333" s="208" t="str">
        <f t="shared" si="40"/>
        <v/>
      </c>
      <c r="R333" s="155" t="str">
        <f t="shared" si="41"/>
        <v/>
      </c>
    </row>
    <row r="334" spans="12:18" x14ac:dyDescent="0.25">
      <c r="L334" s="206" t="str">
        <f t="shared" si="42"/>
        <v/>
      </c>
      <c r="M334" s="144" t="str">
        <f t="shared" si="43"/>
        <v/>
      </c>
      <c r="N334" s="155" t="str">
        <f t="shared" si="44"/>
        <v/>
      </c>
      <c r="O334" s="208" t="str">
        <f t="shared" si="45"/>
        <v/>
      </c>
      <c r="P334" s="208" t="str">
        <f t="shared" si="46"/>
        <v/>
      </c>
      <c r="Q334" s="208" t="str">
        <f t="shared" si="40"/>
        <v/>
      </c>
      <c r="R334" s="155" t="str">
        <f t="shared" si="41"/>
        <v/>
      </c>
    </row>
    <row r="335" spans="12:18" x14ac:dyDescent="0.25">
      <c r="L335" s="206" t="str">
        <f t="shared" si="42"/>
        <v/>
      </c>
      <c r="M335" s="144" t="str">
        <f t="shared" si="43"/>
        <v/>
      </c>
      <c r="N335" s="155" t="str">
        <f t="shared" si="44"/>
        <v/>
      </c>
      <c r="O335" s="208" t="str">
        <f t="shared" si="45"/>
        <v/>
      </c>
      <c r="P335" s="208" t="str">
        <f t="shared" si="46"/>
        <v/>
      </c>
      <c r="Q335" s="208" t="str">
        <f t="shared" ref="Q335:Q398" si="47">IF(M335="","",SUM(O335:P335))</f>
        <v/>
      </c>
      <c r="R335" s="155" t="str">
        <f t="shared" ref="R335:R398" si="48">IF(M335="","",SUM(N335)-SUM(P335))</f>
        <v/>
      </c>
    </row>
    <row r="336" spans="12:18" x14ac:dyDescent="0.25">
      <c r="L336" s="206" t="str">
        <f t="shared" ref="L336:L399" si="49">IF(M336="","",EDATE(L335,1))</f>
        <v/>
      </c>
      <c r="M336" s="144" t="str">
        <f t="shared" ref="M336:M399" si="50">IF(M335="","",IF(SUM(M335)+1&lt;=$E$7,SUM(M335)+1,""))</f>
        <v/>
      </c>
      <c r="N336" s="155" t="str">
        <f t="shared" ref="N336:N399" si="51">IF(M336="","",R335)</f>
        <v/>
      </c>
      <c r="O336" s="208" t="str">
        <f t="shared" ref="O336:O399" si="52">IF(M336="","",IPMT($P$10/12,M336,$P$7,-$P$8,$P$9,0))</f>
        <v/>
      </c>
      <c r="P336" s="208" t="str">
        <f t="shared" ref="P336:P399" si="53">IF(M336="","",PPMT($P$10/12,M336,$P$7,-$P$8,$P$9,0))</f>
        <v/>
      </c>
      <c r="Q336" s="208" t="str">
        <f t="shared" si="47"/>
        <v/>
      </c>
      <c r="R336" s="155" t="str">
        <f t="shared" si="48"/>
        <v/>
      </c>
    </row>
    <row r="337" spans="12:18" x14ac:dyDescent="0.25">
      <c r="L337" s="206" t="str">
        <f t="shared" si="49"/>
        <v/>
      </c>
      <c r="M337" s="144" t="str">
        <f t="shared" si="50"/>
        <v/>
      </c>
      <c r="N337" s="155" t="str">
        <f t="shared" si="51"/>
        <v/>
      </c>
      <c r="O337" s="208" t="str">
        <f t="shared" si="52"/>
        <v/>
      </c>
      <c r="P337" s="208" t="str">
        <f t="shared" si="53"/>
        <v/>
      </c>
      <c r="Q337" s="208" t="str">
        <f t="shared" si="47"/>
        <v/>
      </c>
      <c r="R337" s="155" t="str">
        <f t="shared" si="48"/>
        <v/>
      </c>
    </row>
    <row r="338" spans="12:18" x14ac:dyDescent="0.25">
      <c r="L338" s="206" t="str">
        <f t="shared" si="49"/>
        <v/>
      </c>
      <c r="M338" s="144" t="str">
        <f t="shared" si="50"/>
        <v/>
      </c>
      <c r="N338" s="155" t="str">
        <f t="shared" si="51"/>
        <v/>
      </c>
      <c r="O338" s="208" t="str">
        <f t="shared" si="52"/>
        <v/>
      </c>
      <c r="P338" s="208" t="str">
        <f t="shared" si="53"/>
        <v/>
      </c>
      <c r="Q338" s="208" t="str">
        <f t="shared" si="47"/>
        <v/>
      </c>
      <c r="R338" s="155" t="str">
        <f t="shared" si="48"/>
        <v/>
      </c>
    </row>
    <row r="339" spans="12:18" x14ac:dyDescent="0.25">
      <c r="L339" s="206" t="str">
        <f t="shared" si="49"/>
        <v/>
      </c>
      <c r="M339" s="144" t="str">
        <f t="shared" si="50"/>
        <v/>
      </c>
      <c r="N339" s="155" t="str">
        <f t="shared" si="51"/>
        <v/>
      </c>
      <c r="O339" s="208" t="str">
        <f t="shared" si="52"/>
        <v/>
      </c>
      <c r="P339" s="208" t="str">
        <f t="shared" si="53"/>
        <v/>
      </c>
      <c r="Q339" s="208" t="str">
        <f t="shared" si="47"/>
        <v/>
      </c>
      <c r="R339" s="155" t="str">
        <f t="shared" si="48"/>
        <v/>
      </c>
    </row>
    <row r="340" spans="12:18" x14ac:dyDescent="0.25">
      <c r="L340" s="206" t="str">
        <f t="shared" si="49"/>
        <v/>
      </c>
      <c r="M340" s="144" t="str">
        <f t="shared" si="50"/>
        <v/>
      </c>
      <c r="N340" s="155" t="str">
        <f t="shared" si="51"/>
        <v/>
      </c>
      <c r="O340" s="208" t="str">
        <f t="shared" si="52"/>
        <v/>
      </c>
      <c r="P340" s="208" t="str">
        <f t="shared" si="53"/>
        <v/>
      </c>
      <c r="Q340" s="208" t="str">
        <f t="shared" si="47"/>
        <v/>
      </c>
      <c r="R340" s="155" t="str">
        <f t="shared" si="48"/>
        <v/>
      </c>
    </row>
    <row r="341" spans="12:18" x14ac:dyDescent="0.25">
      <c r="L341" s="206" t="str">
        <f t="shared" si="49"/>
        <v/>
      </c>
      <c r="M341" s="144" t="str">
        <f t="shared" si="50"/>
        <v/>
      </c>
      <c r="N341" s="155" t="str">
        <f t="shared" si="51"/>
        <v/>
      </c>
      <c r="O341" s="208" t="str">
        <f t="shared" si="52"/>
        <v/>
      </c>
      <c r="P341" s="208" t="str">
        <f t="shared" si="53"/>
        <v/>
      </c>
      <c r="Q341" s="208" t="str">
        <f t="shared" si="47"/>
        <v/>
      </c>
      <c r="R341" s="155" t="str">
        <f t="shared" si="48"/>
        <v/>
      </c>
    </row>
    <row r="342" spans="12:18" x14ac:dyDescent="0.25">
      <c r="L342" s="206" t="str">
        <f t="shared" si="49"/>
        <v/>
      </c>
      <c r="M342" s="144" t="str">
        <f t="shared" si="50"/>
        <v/>
      </c>
      <c r="N342" s="155" t="str">
        <f t="shared" si="51"/>
        <v/>
      </c>
      <c r="O342" s="208" t="str">
        <f t="shared" si="52"/>
        <v/>
      </c>
      <c r="P342" s="208" t="str">
        <f t="shared" si="53"/>
        <v/>
      </c>
      <c r="Q342" s="208" t="str">
        <f t="shared" si="47"/>
        <v/>
      </c>
      <c r="R342" s="155" t="str">
        <f t="shared" si="48"/>
        <v/>
      </c>
    </row>
    <row r="343" spans="12:18" x14ac:dyDescent="0.25">
      <c r="L343" s="206" t="str">
        <f t="shared" si="49"/>
        <v/>
      </c>
      <c r="M343" s="144" t="str">
        <f t="shared" si="50"/>
        <v/>
      </c>
      <c r="N343" s="155" t="str">
        <f t="shared" si="51"/>
        <v/>
      </c>
      <c r="O343" s="208" t="str">
        <f t="shared" si="52"/>
        <v/>
      </c>
      <c r="P343" s="208" t="str">
        <f t="shared" si="53"/>
        <v/>
      </c>
      <c r="Q343" s="208" t="str">
        <f t="shared" si="47"/>
        <v/>
      </c>
      <c r="R343" s="155" t="str">
        <f t="shared" si="48"/>
        <v/>
      </c>
    </row>
    <row r="344" spans="12:18" x14ac:dyDescent="0.25">
      <c r="L344" s="206" t="str">
        <f t="shared" si="49"/>
        <v/>
      </c>
      <c r="M344" s="144" t="str">
        <f t="shared" si="50"/>
        <v/>
      </c>
      <c r="N344" s="155" t="str">
        <f t="shared" si="51"/>
        <v/>
      </c>
      <c r="O344" s="208" t="str">
        <f t="shared" si="52"/>
        <v/>
      </c>
      <c r="P344" s="208" t="str">
        <f t="shared" si="53"/>
        <v/>
      </c>
      <c r="Q344" s="208" t="str">
        <f t="shared" si="47"/>
        <v/>
      </c>
      <c r="R344" s="155" t="str">
        <f t="shared" si="48"/>
        <v/>
      </c>
    </row>
    <row r="345" spans="12:18" x14ac:dyDescent="0.25">
      <c r="L345" s="206" t="str">
        <f t="shared" si="49"/>
        <v/>
      </c>
      <c r="M345" s="144" t="str">
        <f t="shared" si="50"/>
        <v/>
      </c>
      <c r="N345" s="155" t="str">
        <f t="shared" si="51"/>
        <v/>
      </c>
      <c r="O345" s="208" t="str">
        <f t="shared" si="52"/>
        <v/>
      </c>
      <c r="P345" s="208" t="str">
        <f t="shared" si="53"/>
        <v/>
      </c>
      <c r="Q345" s="208" t="str">
        <f t="shared" si="47"/>
        <v/>
      </c>
      <c r="R345" s="155" t="str">
        <f t="shared" si="48"/>
        <v/>
      </c>
    </row>
    <row r="346" spans="12:18" x14ac:dyDescent="0.25">
      <c r="L346" s="206" t="str">
        <f t="shared" si="49"/>
        <v/>
      </c>
      <c r="M346" s="144" t="str">
        <f t="shared" si="50"/>
        <v/>
      </c>
      <c r="N346" s="155" t="str">
        <f t="shared" si="51"/>
        <v/>
      </c>
      <c r="O346" s="208" t="str">
        <f t="shared" si="52"/>
        <v/>
      </c>
      <c r="P346" s="208" t="str">
        <f t="shared" si="53"/>
        <v/>
      </c>
      <c r="Q346" s="208" t="str">
        <f t="shared" si="47"/>
        <v/>
      </c>
      <c r="R346" s="155" t="str">
        <f t="shared" si="48"/>
        <v/>
      </c>
    </row>
    <row r="347" spans="12:18" x14ac:dyDescent="0.25">
      <c r="L347" s="206" t="str">
        <f t="shared" si="49"/>
        <v/>
      </c>
      <c r="M347" s="144" t="str">
        <f t="shared" si="50"/>
        <v/>
      </c>
      <c r="N347" s="155" t="str">
        <f t="shared" si="51"/>
        <v/>
      </c>
      <c r="O347" s="208" t="str">
        <f t="shared" si="52"/>
        <v/>
      </c>
      <c r="P347" s="208" t="str">
        <f t="shared" si="53"/>
        <v/>
      </c>
      <c r="Q347" s="208" t="str">
        <f t="shared" si="47"/>
        <v/>
      </c>
      <c r="R347" s="155" t="str">
        <f t="shared" si="48"/>
        <v/>
      </c>
    </row>
    <row r="348" spans="12:18" x14ac:dyDescent="0.25">
      <c r="L348" s="206" t="str">
        <f t="shared" si="49"/>
        <v/>
      </c>
      <c r="M348" s="144" t="str">
        <f t="shared" si="50"/>
        <v/>
      </c>
      <c r="N348" s="155" t="str">
        <f t="shared" si="51"/>
        <v/>
      </c>
      <c r="O348" s="208" t="str">
        <f t="shared" si="52"/>
        <v/>
      </c>
      <c r="P348" s="208" t="str">
        <f t="shared" si="53"/>
        <v/>
      </c>
      <c r="Q348" s="208" t="str">
        <f t="shared" si="47"/>
        <v/>
      </c>
      <c r="R348" s="155" t="str">
        <f t="shared" si="48"/>
        <v/>
      </c>
    </row>
    <row r="349" spans="12:18" x14ac:dyDescent="0.25">
      <c r="L349" s="206" t="str">
        <f t="shared" si="49"/>
        <v/>
      </c>
      <c r="M349" s="144" t="str">
        <f t="shared" si="50"/>
        <v/>
      </c>
      <c r="N349" s="155" t="str">
        <f t="shared" si="51"/>
        <v/>
      </c>
      <c r="O349" s="208" t="str">
        <f t="shared" si="52"/>
        <v/>
      </c>
      <c r="P349" s="208" t="str">
        <f t="shared" si="53"/>
        <v/>
      </c>
      <c r="Q349" s="208" t="str">
        <f t="shared" si="47"/>
        <v/>
      </c>
      <c r="R349" s="155" t="str">
        <f t="shared" si="48"/>
        <v/>
      </c>
    </row>
    <row r="350" spans="12:18" x14ac:dyDescent="0.25">
      <c r="L350" s="206" t="str">
        <f t="shared" si="49"/>
        <v/>
      </c>
      <c r="M350" s="144" t="str">
        <f t="shared" si="50"/>
        <v/>
      </c>
      <c r="N350" s="155" t="str">
        <f t="shared" si="51"/>
        <v/>
      </c>
      <c r="O350" s="208" t="str">
        <f t="shared" si="52"/>
        <v/>
      </c>
      <c r="P350" s="208" t="str">
        <f t="shared" si="53"/>
        <v/>
      </c>
      <c r="Q350" s="208" t="str">
        <f t="shared" si="47"/>
        <v/>
      </c>
      <c r="R350" s="155" t="str">
        <f t="shared" si="48"/>
        <v/>
      </c>
    </row>
    <row r="351" spans="12:18" x14ac:dyDescent="0.25">
      <c r="L351" s="206" t="str">
        <f t="shared" si="49"/>
        <v/>
      </c>
      <c r="M351" s="144" t="str">
        <f t="shared" si="50"/>
        <v/>
      </c>
      <c r="N351" s="155" t="str">
        <f t="shared" si="51"/>
        <v/>
      </c>
      <c r="O351" s="208" t="str">
        <f t="shared" si="52"/>
        <v/>
      </c>
      <c r="P351" s="208" t="str">
        <f t="shared" si="53"/>
        <v/>
      </c>
      <c r="Q351" s="208" t="str">
        <f t="shared" si="47"/>
        <v/>
      </c>
      <c r="R351" s="155" t="str">
        <f t="shared" si="48"/>
        <v/>
      </c>
    </row>
    <row r="352" spans="12:18" x14ac:dyDescent="0.25">
      <c r="L352" s="206" t="str">
        <f t="shared" si="49"/>
        <v/>
      </c>
      <c r="M352" s="144" t="str">
        <f t="shared" si="50"/>
        <v/>
      </c>
      <c r="N352" s="155" t="str">
        <f t="shared" si="51"/>
        <v/>
      </c>
      <c r="O352" s="208" t="str">
        <f t="shared" si="52"/>
        <v/>
      </c>
      <c r="P352" s="208" t="str">
        <f t="shared" si="53"/>
        <v/>
      </c>
      <c r="Q352" s="208" t="str">
        <f t="shared" si="47"/>
        <v/>
      </c>
      <c r="R352" s="155" t="str">
        <f t="shared" si="48"/>
        <v/>
      </c>
    </row>
    <row r="353" spans="12:18" x14ac:dyDescent="0.25">
      <c r="L353" s="206" t="str">
        <f t="shared" si="49"/>
        <v/>
      </c>
      <c r="M353" s="144" t="str">
        <f t="shared" si="50"/>
        <v/>
      </c>
      <c r="N353" s="155" t="str">
        <f t="shared" si="51"/>
        <v/>
      </c>
      <c r="O353" s="208" t="str">
        <f t="shared" si="52"/>
        <v/>
      </c>
      <c r="P353" s="208" t="str">
        <f t="shared" si="53"/>
        <v/>
      </c>
      <c r="Q353" s="208" t="str">
        <f t="shared" si="47"/>
        <v/>
      </c>
      <c r="R353" s="155" t="str">
        <f t="shared" si="48"/>
        <v/>
      </c>
    </row>
    <row r="354" spans="12:18" x14ac:dyDescent="0.25">
      <c r="L354" s="206" t="str">
        <f t="shared" si="49"/>
        <v/>
      </c>
      <c r="M354" s="144" t="str">
        <f t="shared" si="50"/>
        <v/>
      </c>
      <c r="N354" s="155" t="str">
        <f t="shared" si="51"/>
        <v/>
      </c>
      <c r="O354" s="208" t="str">
        <f t="shared" si="52"/>
        <v/>
      </c>
      <c r="P354" s="208" t="str">
        <f t="shared" si="53"/>
        <v/>
      </c>
      <c r="Q354" s="208" t="str">
        <f t="shared" si="47"/>
        <v/>
      </c>
      <c r="R354" s="155" t="str">
        <f t="shared" si="48"/>
        <v/>
      </c>
    </row>
    <row r="355" spans="12:18" x14ac:dyDescent="0.25">
      <c r="L355" s="206" t="str">
        <f t="shared" si="49"/>
        <v/>
      </c>
      <c r="M355" s="144" t="str">
        <f t="shared" si="50"/>
        <v/>
      </c>
      <c r="N355" s="155" t="str">
        <f t="shared" si="51"/>
        <v/>
      </c>
      <c r="O355" s="208" t="str">
        <f t="shared" si="52"/>
        <v/>
      </c>
      <c r="P355" s="208" t="str">
        <f t="shared" si="53"/>
        <v/>
      </c>
      <c r="Q355" s="208" t="str">
        <f t="shared" si="47"/>
        <v/>
      </c>
      <c r="R355" s="155" t="str">
        <f t="shared" si="48"/>
        <v/>
      </c>
    </row>
    <row r="356" spans="12:18" x14ac:dyDescent="0.25">
      <c r="L356" s="206" t="str">
        <f t="shared" si="49"/>
        <v/>
      </c>
      <c r="M356" s="144" t="str">
        <f t="shared" si="50"/>
        <v/>
      </c>
      <c r="N356" s="155" t="str">
        <f t="shared" si="51"/>
        <v/>
      </c>
      <c r="O356" s="208" t="str">
        <f t="shared" si="52"/>
        <v/>
      </c>
      <c r="P356" s="208" t="str">
        <f t="shared" si="53"/>
        <v/>
      </c>
      <c r="Q356" s="208" t="str">
        <f t="shared" si="47"/>
        <v/>
      </c>
      <c r="R356" s="155" t="str">
        <f t="shared" si="48"/>
        <v/>
      </c>
    </row>
    <row r="357" spans="12:18" x14ac:dyDescent="0.25">
      <c r="L357" s="206" t="str">
        <f t="shared" si="49"/>
        <v/>
      </c>
      <c r="M357" s="144" t="str">
        <f t="shared" si="50"/>
        <v/>
      </c>
      <c r="N357" s="155" t="str">
        <f t="shared" si="51"/>
        <v/>
      </c>
      <c r="O357" s="208" t="str">
        <f t="shared" si="52"/>
        <v/>
      </c>
      <c r="P357" s="208" t="str">
        <f t="shared" si="53"/>
        <v/>
      </c>
      <c r="Q357" s="208" t="str">
        <f t="shared" si="47"/>
        <v/>
      </c>
      <c r="R357" s="155" t="str">
        <f t="shared" si="48"/>
        <v/>
      </c>
    </row>
    <row r="358" spans="12:18" x14ac:dyDescent="0.25">
      <c r="L358" s="206" t="str">
        <f t="shared" si="49"/>
        <v/>
      </c>
      <c r="M358" s="144" t="str">
        <f t="shared" si="50"/>
        <v/>
      </c>
      <c r="N358" s="155" t="str">
        <f t="shared" si="51"/>
        <v/>
      </c>
      <c r="O358" s="208" t="str">
        <f t="shared" si="52"/>
        <v/>
      </c>
      <c r="P358" s="208" t="str">
        <f t="shared" si="53"/>
        <v/>
      </c>
      <c r="Q358" s="208" t="str">
        <f t="shared" si="47"/>
        <v/>
      </c>
      <c r="R358" s="155" t="str">
        <f t="shared" si="48"/>
        <v/>
      </c>
    </row>
    <row r="359" spans="12:18" x14ac:dyDescent="0.25">
      <c r="L359" s="206" t="str">
        <f t="shared" si="49"/>
        <v/>
      </c>
      <c r="M359" s="144" t="str">
        <f t="shared" si="50"/>
        <v/>
      </c>
      <c r="N359" s="155" t="str">
        <f t="shared" si="51"/>
        <v/>
      </c>
      <c r="O359" s="208" t="str">
        <f t="shared" si="52"/>
        <v/>
      </c>
      <c r="P359" s="208" t="str">
        <f t="shared" si="53"/>
        <v/>
      </c>
      <c r="Q359" s="208" t="str">
        <f t="shared" si="47"/>
        <v/>
      </c>
      <c r="R359" s="155" t="str">
        <f t="shared" si="48"/>
        <v/>
      </c>
    </row>
    <row r="360" spans="12:18" x14ac:dyDescent="0.25">
      <c r="L360" s="206" t="str">
        <f t="shared" si="49"/>
        <v/>
      </c>
      <c r="M360" s="144" t="str">
        <f t="shared" si="50"/>
        <v/>
      </c>
      <c r="N360" s="155" t="str">
        <f t="shared" si="51"/>
        <v/>
      </c>
      <c r="O360" s="208" t="str">
        <f t="shared" si="52"/>
        <v/>
      </c>
      <c r="P360" s="208" t="str">
        <f t="shared" si="53"/>
        <v/>
      </c>
      <c r="Q360" s="208" t="str">
        <f t="shared" si="47"/>
        <v/>
      </c>
      <c r="R360" s="155" t="str">
        <f t="shared" si="48"/>
        <v/>
      </c>
    </row>
    <row r="361" spans="12:18" x14ac:dyDescent="0.25">
      <c r="L361" s="206" t="str">
        <f t="shared" si="49"/>
        <v/>
      </c>
      <c r="M361" s="144" t="str">
        <f t="shared" si="50"/>
        <v/>
      </c>
      <c r="N361" s="155" t="str">
        <f t="shared" si="51"/>
        <v/>
      </c>
      <c r="O361" s="208" t="str">
        <f t="shared" si="52"/>
        <v/>
      </c>
      <c r="P361" s="208" t="str">
        <f t="shared" si="53"/>
        <v/>
      </c>
      <c r="Q361" s="208" t="str">
        <f t="shared" si="47"/>
        <v/>
      </c>
      <c r="R361" s="155" t="str">
        <f t="shared" si="48"/>
        <v/>
      </c>
    </row>
    <row r="362" spans="12:18" x14ac:dyDescent="0.25">
      <c r="L362" s="206" t="str">
        <f t="shared" si="49"/>
        <v/>
      </c>
      <c r="M362" s="144" t="str">
        <f t="shared" si="50"/>
        <v/>
      </c>
      <c r="N362" s="155" t="str">
        <f t="shared" si="51"/>
        <v/>
      </c>
      <c r="O362" s="208" t="str">
        <f t="shared" si="52"/>
        <v/>
      </c>
      <c r="P362" s="208" t="str">
        <f t="shared" si="53"/>
        <v/>
      </c>
      <c r="Q362" s="208" t="str">
        <f t="shared" si="47"/>
        <v/>
      </c>
      <c r="R362" s="155" t="str">
        <f t="shared" si="48"/>
        <v/>
      </c>
    </row>
    <row r="363" spans="12:18" x14ac:dyDescent="0.25">
      <c r="L363" s="206" t="str">
        <f t="shared" si="49"/>
        <v/>
      </c>
      <c r="M363" s="144" t="str">
        <f t="shared" si="50"/>
        <v/>
      </c>
      <c r="N363" s="155" t="str">
        <f t="shared" si="51"/>
        <v/>
      </c>
      <c r="O363" s="208" t="str">
        <f t="shared" si="52"/>
        <v/>
      </c>
      <c r="P363" s="208" t="str">
        <f t="shared" si="53"/>
        <v/>
      </c>
      <c r="Q363" s="208" t="str">
        <f t="shared" si="47"/>
        <v/>
      </c>
      <c r="R363" s="155" t="str">
        <f t="shared" si="48"/>
        <v/>
      </c>
    </row>
    <row r="364" spans="12:18" x14ac:dyDescent="0.25">
      <c r="L364" s="206" t="str">
        <f t="shared" si="49"/>
        <v/>
      </c>
      <c r="M364" s="144" t="str">
        <f t="shared" si="50"/>
        <v/>
      </c>
      <c r="N364" s="155" t="str">
        <f t="shared" si="51"/>
        <v/>
      </c>
      <c r="O364" s="208" t="str">
        <f t="shared" si="52"/>
        <v/>
      </c>
      <c r="P364" s="208" t="str">
        <f t="shared" si="53"/>
        <v/>
      </c>
      <c r="Q364" s="208" t="str">
        <f t="shared" si="47"/>
        <v/>
      </c>
      <c r="R364" s="155" t="str">
        <f t="shared" si="48"/>
        <v/>
      </c>
    </row>
    <row r="365" spans="12:18" x14ac:dyDescent="0.25">
      <c r="L365" s="206" t="str">
        <f t="shared" si="49"/>
        <v/>
      </c>
      <c r="M365" s="144" t="str">
        <f t="shared" si="50"/>
        <v/>
      </c>
      <c r="N365" s="155" t="str">
        <f t="shared" si="51"/>
        <v/>
      </c>
      <c r="O365" s="208" t="str">
        <f t="shared" si="52"/>
        <v/>
      </c>
      <c r="P365" s="208" t="str">
        <f t="shared" si="53"/>
        <v/>
      </c>
      <c r="Q365" s="208" t="str">
        <f t="shared" si="47"/>
        <v/>
      </c>
      <c r="R365" s="155" t="str">
        <f t="shared" si="48"/>
        <v/>
      </c>
    </row>
    <row r="366" spans="12:18" x14ac:dyDescent="0.25">
      <c r="L366" s="206" t="str">
        <f t="shared" si="49"/>
        <v/>
      </c>
      <c r="M366" s="144" t="str">
        <f t="shared" si="50"/>
        <v/>
      </c>
      <c r="N366" s="155" t="str">
        <f t="shared" si="51"/>
        <v/>
      </c>
      <c r="O366" s="208" t="str">
        <f t="shared" si="52"/>
        <v/>
      </c>
      <c r="P366" s="208" t="str">
        <f t="shared" si="53"/>
        <v/>
      </c>
      <c r="Q366" s="208" t="str">
        <f t="shared" si="47"/>
        <v/>
      </c>
      <c r="R366" s="155" t="str">
        <f t="shared" si="48"/>
        <v/>
      </c>
    </row>
    <row r="367" spans="12:18" x14ac:dyDescent="0.25">
      <c r="L367" s="206" t="str">
        <f t="shared" si="49"/>
        <v/>
      </c>
      <c r="M367" s="144" t="str">
        <f t="shared" si="50"/>
        <v/>
      </c>
      <c r="N367" s="155" t="str">
        <f t="shared" si="51"/>
        <v/>
      </c>
      <c r="O367" s="208" t="str">
        <f t="shared" si="52"/>
        <v/>
      </c>
      <c r="P367" s="208" t="str">
        <f t="shared" si="53"/>
        <v/>
      </c>
      <c r="Q367" s="208" t="str">
        <f t="shared" si="47"/>
        <v/>
      </c>
      <c r="R367" s="155" t="str">
        <f t="shared" si="48"/>
        <v/>
      </c>
    </row>
    <row r="368" spans="12:18" x14ac:dyDescent="0.25">
      <c r="L368" s="206" t="str">
        <f t="shared" si="49"/>
        <v/>
      </c>
      <c r="M368" s="144" t="str">
        <f t="shared" si="50"/>
        <v/>
      </c>
      <c r="N368" s="155" t="str">
        <f t="shared" si="51"/>
        <v/>
      </c>
      <c r="O368" s="208" t="str">
        <f t="shared" si="52"/>
        <v/>
      </c>
      <c r="P368" s="208" t="str">
        <f t="shared" si="53"/>
        <v/>
      </c>
      <c r="Q368" s="208" t="str">
        <f t="shared" si="47"/>
        <v/>
      </c>
      <c r="R368" s="155" t="str">
        <f t="shared" si="48"/>
        <v/>
      </c>
    </row>
    <row r="369" spans="12:18" x14ac:dyDescent="0.25">
      <c r="L369" s="206" t="str">
        <f t="shared" si="49"/>
        <v/>
      </c>
      <c r="M369" s="144" t="str">
        <f t="shared" si="50"/>
        <v/>
      </c>
      <c r="N369" s="155" t="str">
        <f t="shared" si="51"/>
        <v/>
      </c>
      <c r="O369" s="208" t="str">
        <f t="shared" si="52"/>
        <v/>
      </c>
      <c r="P369" s="208" t="str">
        <f t="shared" si="53"/>
        <v/>
      </c>
      <c r="Q369" s="208" t="str">
        <f t="shared" si="47"/>
        <v/>
      </c>
      <c r="R369" s="155" t="str">
        <f t="shared" si="48"/>
        <v/>
      </c>
    </row>
    <row r="370" spans="12:18" x14ac:dyDescent="0.25">
      <c r="L370" s="206" t="str">
        <f t="shared" si="49"/>
        <v/>
      </c>
      <c r="M370" s="144" t="str">
        <f t="shared" si="50"/>
        <v/>
      </c>
      <c r="N370" s="155" t="str">
        <f t="shared" si="51"/>
        <v/>
      </c>
      <c r="O370" s="208" t="str">
        <f t="shared" si="52"/>
        <v/>
      </c>
      <c r="P370" s="208" t="str">
        <f t="shared" si="53"/>
        <v/>
      </c>
      <c r="Q370" s="208" t="str">
        <f t="shared" si="47"/>
        <v/>
      </c>
      <c r="R370" s="155" t="str">
        <f t="shared" si="48"/>
        <v/>
      </c>
    </row>
    <row r="371" spans="12:18" x14ac:dyDescent="0.25">
      <c r="L371" s="206" t="str">
        <f t="shared" si="49"/>
        <v/>
      </c>
      <c r="M371" s="144" t="str">
        <f t="shared" si="50"/>
        <v/>
      </c>
      <c r="N371" s="155" t="str">
        <f t="shared" si="51"/>
        <v/>
      </c>
      <c r="O371" s="208" t="str">
        <f t="shared" si="52"/>
        <v/>
      </c>
      <c r="P371" s="208" t="str">
        <f t="shared" si="53"/>
        <v/>
      </c>
      <c r="Q371" s="208" t="str">
        <f t="shared" si="47"/>
        <v/>
      </c>
      <c r="R371" s="155" t="str">
        <f t="shared" si="48"/>
        <v/>
      </c>
    </row>
    <row r="372" spans="12:18" x14ac:dyDescent="0.25">
      <c r="L372" s="206" t="str">
        <f t="shared" si="49"/>
        <v/>
      </c>
      <c r="M372" s="144" t="str">
        <f t="shared" si="50"/>
        <v/>
      </c>
      <c r="N372" s="155" t="str">
        <f t="shared" si="51"/>
        <v/>
      </c>
      <c r="O372" s="208" t="str">
        <f t="shared" si="52"/>
        <v/>
      </c>
      <c r="P372" s="208" t="str">
        <f t="shared" si="53"/>
        <v/>
      </c>
      <c r="Q372" s="208" t="str">
        <f t="shared" si="47"/>
        <v/>
      </c>
      <c r="R372" s="155" t="str">
        <f t="shared" si="48"/>
        <v/>
      </c>
    </row>
    <row r="373" spans="12:18" x14ac:dyDescent="0.25">
      <c r="L373" s="206" t="str">
        <f t="shared" si="49"/>
        <v/>
      </c>
      <c r="M373" s="144" t="str">
        <f t="shared" si="50"/>
        <v/>
      </c>
      <c r="N373" s="155" t="str">
        <f t="shared" si="51"/>
        <v/>
      </c>
      <c r="O373" s="208" t="str">
        <f t="shared" si="52"/>
        <v/>
      </c>
      <c r="P373" s="208" t="str">
        <f t="shared" si="53"/>
        <v/>
      </c>
      <c r="Q373" s="208" t="str">
        <f t="shared" si="47"/>
        <v/>
      </c>
      <c r="R373" s="155" t="str">
        <f t="shared" si="48"/>
        <v/>
      </c>
    </row>
    <row r="374" spans="12:18" x14ac:dyDescent="0.25">
      <c r="L374" s="206" t="str">
        <f t="shared" si="49"/>
        <v/>
      </c>
      <c r="M374" s="144" t="str">
        <f t="shared" si="50"/>
        <v/>
      </c>
      <c r="N374" s="155" t="str">
        <f t="shared" si="51"/>
        <v/>
      </c>
      <c r="O374" s="208" t="str">
        <f t="shared" si="52"/>
        <v/>
      </c>
      <c r="P374" s="208" t="str">
        <f t="shared" si="53"/>
        <v/>
      </c>
      <c r="Q374" s="208" t="str">
        <f t="shared" si="47"/>
        <v/>
      </c>
      <c r="R374" s="155" t="str">
        <f t="shared" si="48"/>
        <v/>
      </c>
    </row>
    <row r="375" spans="12:18" x14ac:dyDescent="0.25">
      <c r="L375" s="206" t="str">
        <f t="shared" si="49"/>
        <v/>
      </c>
      <c r="M375" s="144" t="str">
        <f t="shared" si="50"/>
        <v/>
      </c>
      <c r="N375" s="155" t="str">
        <f t="shared" si="51"/>
        <v/>
      </c>
      <c r="O375" s="208" t="str">
        <f t="shared" si="52"/>
        <v/>
      </c>
      <c r="P375" s="208" t="str">
        <f t="shared" si="53"/>
        <v/>
      </c>
      <c r="Q375" s="208" t="str">
        <f t="shared" si="47"/>
        <v/>
      </c>
      <c r="R375" s="155" t="str">
        <f t="shared" si="48"/>
        <v/>
      </c>
    </row>
    <row r="376" spans="12:18" x14ac:dyDescent="0.25">
      <c r="L376" s="206" t="str">
        <f t="shared" si="49"/>
        <v/>
      </c>
      <c r="M376" s="144" t="str">
        <f t="shared" si="50"/>
        <v/>
      </c>
      <c r="N376" s="155" t="str">
        <f t="shared" si="51"/>
        <v/>
      </c>
      <c r="O376" s="208" t="str">
        <f t="shared" si="52"/>
        <v/>
      </c>
      <c r="P376" s="208" t="str">
        <f t="shared" si="53"/>
        <v/>
      </c>
      <c r="Q376" s="208" t="str">
        <f t="shared" si="47"/>
        <v/>
      </c>
      <c r="R376" s="155" t="str">
        <f t="shared" si="48"/>
        <v/>
      </c>
    </row>
    <row r="377" spans="12:18" x14ac:dyDescent="0.25">
      <c r="L377" s="206" t="str">
        <f t="shared" si="49"/>
        <v/>
      </c>
      <c r="M377" s="144" t="str">
        <f t="shared" si="50"/>
        <v/>
      </c>
      <c r="N377" s="155" t="str">
        <f t="shared" si="51"/>
        <v/>
      </c>
      <c r="O377" s="208" t="str">
        <f t="shared" si="52"/>
        <v/>
      </c>
      <c r="P377" s="208" t="str">
        <f t="shared" si="53"/>
        <v/>
      </c>
      <c r="Q377" s="208" t="str">
        <f t="shared" si="47"/>
        <v/>
      </c>
      <c r="R377" s="155" t="str">
        <f t="shared" si="48"/>
        <v/>
      </c>
    </row>
    <row r="378" spans="12:18" x14ac:dyDescent="0.25">
      <c r="L378" s="206" t="str">
        <f t="shared" si="49"/>
        <v/>
      </c>
      <c r="M378" s="144" t="str">
        <f t="shared" si="50"/>
        <v/>
      </c>
      <c r="N378" s="155" t="str">
        <f t="shared" si="51"/>
        <v/>
      </c>
      <c r="O378" s="208" t="str">
        <f t="shared" si="52"/>
        <v/>
      </c>
      <c r="P378" s="208" t="str">
        <f t="shared" si="53"/>
        <v/>
      </c>
      <c r="Q378" s="208" t="str">
        <f t="shared" si="47"/>
        <v/>
      </c>
      <c r="R378" s="155" t="str">
        <f t="shared" si="48"/>
        <v/>
      </c>
    </row>
    <row r="379" spans="12:18" x14ac:dyDescent="0.25">
      <c r="L379" s="206" t="str">
        <f t="shared" si="49"/>
        <v/>
      </c>
      <c r="M379" s="144" t="str">
        <f t="shared" si="50"/>
        <v/>
      </c>
      <c r="N379" s="155" t="str">
        <f t="shared" si="51"/>
        <v/>
      </c>
      <c r="O379" s="208" t="str">
        <f t="shared" si="52"/>
        <v/>
      </c>
      <c r="P379" s="208" t="str">
        <f t="shared" si="53"/>
        <v/>
      </c>
      <c r="Q379" s="208" t="str">
        <f t="shared" si="47"/>
        <v/>
      </c>
      <c r="R379" s="155" t="str">
        <f t="shared" si="48"/>
        <v/>
      </c>
    </row>
    <row r="380" spans="12:18" x14ac:dyDescent="0.25">
      <c r="L380" s="206" t="str">
        <f t="shared" si="49"/>
        <v/>
      </c>
      <c r="M380" s="144" t="str">
        <f t="shared" si="50"/>
        <v/>
      </c>
      <c r="N380" s="155" t="str">
        <f t="shared" si="51"/>
        <v/>
      </c>
      <c r="O380" s="208" t="str">
        <f t="shared" si="52"/>
        <v/>
      </c>
      <c r="P380" s="208" t="str">
        <f t="shared" si="53"/>
        <v/>
      </c>
      <c r="Q380" s="208" t="str">
        <f t="shared" si="47"/>
        <v/>
      </c>
      <c r="R380" s="155" t="str">
        <f t="shared" si="48"/>
        <v/>
      </c>
    </row>
    <row r="381" spans="12:18" x14ac:dyDescent="0.25">
      <c r="L381" s="206" t="str">
        <f t="shared" si="49"/>
        <v/>
      </c>
      <c r="M381" s="144" t="str">
        <f t="shared" si="50"/>
        <v/>
      </c>
      <c r="N381" s="155" t="str">
        <f t="shared" si="51"/>
        <v/>
      </c>
      <c r="O381" s="208" t="str">
        <f t="shared" si="52"/>
        <v/>
      </c>
      <c r="P381" s="208" t="str">
        <f t="shared" si="53"/>
        <v/>
      </c>
      <c r="Q381" s="208" t="str">
        <f t="shared" si="47"/>
        <v/>
      </c>
      <c r="R381" s="155" t="str">
        <f t="shared" si="48"/>
        <v/>
      </c>
    </row>
    <row r="382" spans="12:18" x14ac:dyDescent="0.25">
      <c r="L382" s="206" t="str">
        <f t="shared" si="49"/>
        <v/>
      </c>
      <c r="M382" s="144" t="str">
        <f t="shared" si="50"/>
        <v/>
      </c>
      <c r="N382" s="155" t="str">
        <f t="shared" si="51"/>
        <v/>
      </c>
      <c r="O382" s="208" t="str">
        <f t="shared" si="52"/>
        <v/>
      </c>
      <c r="P382" s="208" t="str">
        <f t="shared" si="53"/>
        <v/>
      </c>
      <c r="Q382" s="208" t="str">
        <f t="shared" si="47"/>
        <v/>
      </c>
      <c r="R382" s="155" t="str">
        <f t="shared" si="48"/>
        <v/>
      </c>
    </row>
    <row r="383" spans="12:18" x14ac:dyDescent="0.25">
      <c r="L383" s="206" t="str">
        <f t="shared" si="49"/>
        <v/>
      </c>
      <c r="M383" s="144" t="str">
        <f t="shared" si="50"/>
        <v/>
      </c>
      <c r="N383" s="155" t="str">
        <f t="shared" si="51"/>
        <v/>
      </c>
      <c r="O383" s="208" t="str">
        <f t="shared" si="52"/>
        <v/>
      </c>
      <c r="P383" s="208" t="str">
        <f t="shared" si="53"/>
        <v/>
      </c>
      <c r="Q383" s="208" t="str">
        <f t="shared" si="47"/>
        <v/>
      </c>
      <c r="R383" s="155" t="str">
        <f t="shared" si="48"/>
        <v/>
      </c>
    </row>
    <row r="384" spans="12:18" x14ac:dyDescent="0.25">
      <c r="L384" s="206" t="str">
        <f t="shared" si="49"/>
        <v/>
      </c>
      <c r="M384" s="144" t="str">
        <f t="shared" si="50"/>
        <v/>
      </c>
      <c r="N384" s="155" t="str">
        <f t="shared" si="51"/>
        <v/>
      </c>
      <c r="O384" s="208" t="str">
        <f t="shared" si="52"/>
        <v/>
      </c>
      <c r="P384" s="208" t="str">
        <f t="shared" si="53"/>
        <v/>
      </c>
      <c r="Q384" s="208" t="str">
        <f t="shared" si="47"/>
        <v/>
      </c>
      <c r="R384" s="155" t="str">
        <f t="shared" si="48"/>
        <v/>
      </c>
    </row>
    <row r="385" spans="12:18" x14ac:dyDescent="0.25">
      <c r="L385" s="206" t="str">
        <f t="shared" si="49"/>
        <v/>
      </c>
      <c r="M385" s="144" t="str">
        <f t="shared" si="50"/>
        <v/>
      </c>
      <c r="N385" s="155" t="str">
        <f t="shared" si="51"/>
        <v/>
      </c>
      <c r="O385" s="208" t="str">
        <f t="shared" si="52"/>
        <v/>
      </c>
      <c r="P385" s="208" t="str">
        <f t="shared" si="53"/>
        <v/>
      </c>
      <c r="Q385" s="208" t="str">
        <f t="shared" si="47"/>
        <v/>
      </c>
      <c r="R385" s="155" t="str">
        <f t="shared" si="48"/>
        <v/>
      </c>
    </row>
    <row r="386" spans="12:18" x14ac:dyDescent="0.25">
      <c r="L386" s="206" t="str">
        <f t="shared" si="49"/>
        <v/>
      </c>
      <c r="M386" s="144" t="str">
        <f t="shared" si="50"/>
        <v/>
      </c>
      <c r="N386" s="155" t="str">
        <f t="shared" si="51"/>
        <v/>
      </c>
      <c r="O386" s="208" t="str">
        <f t="shared" si="52"/>
        <v/>
      </c>
      <c r="P386" s="208" t="str">
        <f t="shared" si="53"/>
        <v/>
      </c>
      <c r="Q386" s="208" t="str">
        <f t="shared" si="47"/>
        <v/>
      </c>
      <c r="R386" s="155" t="str">
        <f t="shared" si="48"/>
        <v/>
      </c>
    </row>
    <row r="387" spans="12:18" x14ac:dyDescent="0.25">
      <c r="L387" s="206" t="str">
        <f t="shared" si="49"/>
        <v/>
      </c>
      <c r="M387" s="144" t="str">
        <f t="shared" si="50"/>
        <v/>
      </c>
      <c r="N387" s="155" t="str">
        <f t="shared" si="51"/>
        <v/>
      </c>
      <c r="O387" s="208" t="str">
        <f t="shared" si="52"/>
        <v/>
      </c>
      <c r="P387" s="208" t="str">
        <f t="shared" si="53"/>
        <v/>
      </c>
      <c r="Q387" s="208" t="str">
        <f t="shared" si="47"/>
        <v/>
      </c>
      <c r="R387" s="155" t="str">
        <f t="shared" si="48"/>
        <v/>
      </c>
    </row>
    <row r="388" spans="12:18" x14ac:dyDescent="0.25">
      <c r="L388" s="206" t="str">
        <f t="shared" si="49"/>
        <v/>
      </c>
      <c r="M388" s="144" t="str">
        <f t="shared" si="50"/>
        <v/>
      </c>
      <c r="N388" s="155" t="str">
        <f t="shared" si="51"/>
        <v/>
      </c>
      <c r="O388" s="208" t="str">
        <f t="shared" si="52"/>
        <v/>
      </c>
      <c r="P388" s="208" t="str">
        <f t="shared" si="53"/>
        <v/>
      </c>
      <c r="Q388" s="208" t="str">
        <f t="shared" si="47"/>
        <v/>
      </c>
      <c r="R388" s="155" t="str">
        <f t="shared" si="48"/>
        <v/>
      </c>
    </row>
    <row r="389" spans="12:18" x14ac:dyDescent="0.25">
      <c r="L389" s="206" t="str">
        <f t="shared" si="49"/>
        <v/>
      </c>
      <c r="M389" s="144" t="str">
        <f t="shared" si="50"/>
        <v/>
      </c>
      <c r="N389" s="155" t="str">
        <f t="shared" si="51"/>
        <v/>
      </c>
      <c r="O389" s="208" t="str">
        <f t="shared" si="52"/>
        <v/>
      </c>
      <c r="P389" s="208" t="str">
        <f t="shared" si="53"/>
        <v/>
      </c>
      <c r="Q389" s="208" t="str">
        <f t="shared" si="47"/>
        <v/>
      </c>
      <c r="R389" s="155" t="str">
        <f t="shared" si="48"/>
        <v/>
      </c>
    </row>
    <row r="390" spans="12:18" x14ac:dyDescent="0.25">
      <c r="L390" s="206" t="str">
        <f t="shared" si="49"/>
        <v/>
      </c>
      <c r="M390" s="144" t="str">
        <f t="shared" si="50"/>
        <v/>
      </c>
      <c r="N390" s="155" t="str">
        <f t="shared" si="51"/>
        <v/>
      </c>
      <c r="O390" s="208" t="str">
        <f t="shared" si="52"/>
        <v/>
      </c>
      <c r="P390" s="208" t="str">
        <f t="shared" si="53"/>
        <v/>
      </c>
      <c r="Q390" s="208" t="str">
        <f t="shared" si="47"/>
        <v/>
      </c>
      <c r="R390" s="155" t="str">
        <f t="shared" si="48"/>
        <v/>
      </c>
    </row>
    <row r="391" spans="12:18" x14ac:dyDescent="0.25">
      <c r="L391" s="206" t="str">
        <f t="shared" si="49"/>
        <v/>
      </c>
      <c r="M391" s="144" t="str">
        <f t="shared" si="50"/>
        <v/>
      </c>
      <c r="N391" s="155" t="str">
        <f t="shared" si="51"/>
        <v/>
      </c>
      <c r="O391" s="208" t="str">
        <f t="shared" si="52"/>
        <v/>
      </c>
      <c r="P391" s="208" t="str">
        <f t="shared" si="53"/>
        <v/>
      </c>
      <c r="Q391" s="208" t="str">
        <f t="shared" si="47"/>
        <v/>
      </c>
      <c r="R391" s="155" t="str">
        <f t="shared" si="48"/>
        <v/>
      </c>
    </row>
    <row r="392" spans="12:18" x14ac:dyDescent="0.25">
      <c r="L392" s="206" t="str">
        <f t="shared" si="49"/>
        <v/>
      </c>
      <c r="M392" s="144" t="str">
        <f t="shared" si="50"/>
        <v/>
      </c>
      <c r="N392" s="155" t="str">
        <f t="shared" si="51"/>
        <v/>
      </c>
      <c r="O392" s="208" t="str">
        <f t="shared" si="52"/>
        <v/>
      </c>
      <c r="P392" s="208" t="str">
        <f t="shared" si="53"/>
        <v/>
      </c>
      <c r="Q392" s="208" t="str">
        <f t="shared" si="47"/>
        <v/>
      </c>
      <c r="R392" s="155" t="str">
        <f t="shared" si="48"/>
        <v/>
      </c>
    </row>
    <row r="393" spans="12:18" x14ac:dyDescent="0.25">
      <c r="L393" s="206" t="str">
        <f t="shared" si="49"/>
        <v/>
      </c>
      <c r="M393" s="144" t="str">
        <f t="shared" si="50"/>
        <v/>
      </c>
      <c r="N393" s="155" t="str">
        <f t="shared" si="51"/>
        <v/>
      </c>
      <c r="O393" s="208" t="str">
        <f t="shared" si="52"/>
        <v/>
      </c>
      <c r="P393" s="208" t="str">
        <f t="shared" si="53"/>
        <v/>
      </c>
      <c r="Q393" s="208" t="str">
        <f t="shared" si="47"/>
        <v/>
      </c>
      <c r="R393" s="155" t="str">
        <f t="shared" si="48"/>
        <v/>
      </c>
    </row>
    <row r="394" spans="12:18" x14ac:dyDescent="0.25">
      <c r="L394" s="206" t="str">
        <f t="shared" si="49"/>
        <v/>
      </c>
      <c r="M394" s="144" t="str">
        <f t="shared" si="50"/>
        <v/>
      </c>
      <c r="N394" s="155" t="str">
        <f t="shared" si="51"/>
        <v/>
      </c>
      <c r="O394" s="208" t="str">
        <f t="shared" si="52"/>
        <v/>
      </c>
      <c r="P394" s="208" t="str">
        <f t="shared" si="53"/>
        <v/>
      </c>
      <c r="Q394" s="208" t="str">
        <f t="shared" si="47"/>
        <v/>
      </c>
      <c r="R394" s="155" t="str">
        <f t="shared" si="48"/>
        <v/>
      </c>
    </row>
    <row r="395" spans="12:18" x14ac:dyDescent="0.25">
      <c r="L395" s="206" t="str">
        <f t="shared" si="49"/>
        <v/>
      </c>
      <c r="M395" s="144" t="str">
        <f t="shared" si="50"/>
        <v/>
      </c>
      <c r="N395" s="155" t="str">
        <f t="shared" si="51"/>
        <v/>
      </c>
      <c r="O395" s="208" t="str">
        <f t="shared" si="52"/>
        <v/>
      </c>
      <c r="P395" s="208" t="str">
        <f t="shared" si="53"/>
        <v/>
      </c>
      <c r="Q395" s="208" t="str">
        <f t="shared" si="47"/>
        <v/>
      </c>
      <c r="R395" s="155" t="str">
        <f t="shared" si="48"/>
        <v/>
      </c>
    </row>
    <row r="396" spans="12:18" x14ac:dyDescent="0.25">
      <c r="L396" s="206" t="str">
        <f t="shared" si="49"/>
        <v/>
      </c>
      <c r="M396" s="144" t="str">
        <f t="shared" si="50"/>
        <v/>
      </c>
      <c r="N396" s="155" t="str">
        <f t="shared" si="51"/>
        <v/>
      </c>
      <c r="O396" s="208" t="str">
        <f t="shared" si="52"/>
        <v/>
      </c>
      <c r="P396" s="208" t="str">
        <f t="shared" si="53"/>
        <v/>
      </c>
      <c r="Q396" s="208" t="str">
        <f t="shared" si="47"/>
        <v/>
      </c>
      <c r="R396" s="155" t="str">
        <f t="shared" si="48"/>
        <v/>
      </c>
    </row>
    <row r="397" spans="12:18" x14ac:dyDescent="0.25">
      <c r="L397" s="206" t="str">
        <f t="shared" si="49"/>
        <v/>
      </c>
      <c r="M397" s="144" t="str">
        <f t="shared" si="50"/>
        <v/>
      </c>
      <c r="N397" s="155" t="str">
        <f t="shared" si="51"/>
        <v/>
      </c>
      <c r="O397" s="208" t="str">
        <f t="shared" si="52"/>
        <v/>
      </c>
      <c r="P397" s="208" t="str">
        <f t="shared" si="53"/>
        <v/>
      </c>
      <c r="Q397" s="208" t="str">
        <f t="shared" si="47"/>
        <v/>
      </c>
      <c r="R397" s="155" t="str">
        <f t="shared" si="48"/>
        <v/>
      </c>
    </row>
    <row r="398" spans="12:18" x14ac:dyDescent="0.25">
      <c r="L398" s="206" t="str">
        <f t="shared" si="49"/>
        <v/>
      </c>
      <c r="M398" s="144" t="str">
        <f t="shared" si="50"/>
        <v/>
      </c>
      <c r="N398" s="155" t="str">
        <f t="shared" si="51"/>
        <v/>
      </c>
      <c r="O398" s="208" t="str">
        <f t="shared" si="52"/>
        <v/>
      </c>
      <c r="P398" s="208" t="str">
        <f t="shared" si="53"/>
        <v/>
      </c>
      <c r="Q398" s="208" t="str">
        <f t="shared" si="47"/>
        <v/>
      </c>
      <c r="R398" s="155" t="str">
        <f t="shared" si="48"/>
        <v/>
      </c>
    </row>
    <row r="399" spans="12:18" x14ac:dyDescent="0.25">
      <c r="L399" s="206" t="str">
        <f t="shared" si="49"/>
        <v/>
      </c>
      <c r="M399" s="144" t="str">
        <f t="shared" si="50"/>
        <v/>
      </c>
      <c r="N399" s="155" t="str">
        <f t="shared" si="51"/>
        <v/>
      </c>
      <c r="O399" s="208" t="str">
        <f t="shared" si="52"/>
        <v/>
      </c>
      <c r="P399" s="208" t="str">
        <f t="shared" si="53"/>
        <v/>
      </c>
      <c r="Q399" s="208" t="str">
        <f t="shared" ref="Q399:Q462" si="54">IF(M399="","",SUM(O399:P399))</f>
        <v/>
      </c>
      <c r="R399" s="155" t="str">
        <f t="shared" ref="R399:R462" si="55">IF(M399="","",SUM(N399)-SUM(P399))</f>
        <v/>
      </c>
    </row>
    <row r="400" spans="12:18" x14ac:dyDescent="0.25">
      <c r="L400" s="206" t="str">
        <f t="shared" ref="L400:L463" si="56">IF(M400="","",EDATE(L399,1))</f>
        <v/>
      </c>
      <c r="M400" s="144" t="str">
        <f t="shared" ref="M400:M463" si="57">IF(M399="","",IF(SUM(M399)+1&lt;=$E$7,SUM(M399)+1,""))</f>
        <v/>
      </c>
      <c r="N400" s="155" t="str">
        <f t="shared" ref="N400:N463" si="58">IF(M400="","",R399)</f>
        <v/>
      </c>
      <c r="O400" s="208" t="str">
        <f t="shared" ref="O400:O463" si="59">IF(M400="","",IPMT($P$10/12,M400,$P$7,-$P$8,$P$9,0))</f>
        <v/>
      </c>
      <c r="P400" s="208" t="str">
        <f t="shared" ref="P400:P463" si="60">IF(M400="","",PPMT($P$10/12,M400,$P$7,-$P$8,$P$9,0))</f>
        <v/>
      </c>
      <c r="Q400" s="208" t="str">
        <f t="shared" si="54"/>
        <v/>
      </c>
      <c r="R400" s="155" t="str">
        <f t="shared" si="55"/>
        <v/>
      </c>
    </row>
    <row r="401" spans="12:18" x14ac:dyDescent="0.25">
      <c r="L401" s="206" t="str">
        <f t="shared" si="56"/>
        <v/>
      </c>
      <c r="M401" s="144" t="str">
        <f t="shared" si="57"/>
        <v/>
      </c>
      <c r="N401" s="155" t="str">
        <f t="shared" si="58"/>
        <v/>
      </c>
      <c r="O401" s="208" t="str">
        <f t="shared" si="59"/>
        <v/>
      </c>
      <c r="P401" s="208" t="str">
        <f t="shared" si="60"/>
        <v/>
      </c>
      <c r="Q401" s="208" t="str">
        <f t="shared" si="54"/>
        <v/>
      </c>
      <c r="R401" s="155" t="str">
        <f t="shared" si="55"/>
        <v/>
      </c>
    </row>
    <row r="402" spans="12:18" x14ac:dyDescent="0.25">
      <c r="L402" s="206" t="str">
        <f t="shared" si="56"/>
        <v/>
      </c>
      <c r="M402" s="144" t="str">
        <f t="shared" si="57"/>
        <v/>
      </c>
      <c r="N402" s="155" t="str">
        <f t="shared" si="58"/>
        <v/>
      </c>
      <c r="O402" s="208" t="str">
        <f t="shared" si="59"/>
        <v/>
      </c>
      <c r="P402" s="208" t="str">
        <f t="shared" si="60"/>
        <v/>
      </c>
      <c r="Q402" s="208" t="str">
        <f t="shared" si="54"/>
        <v/>
      </c>
      <c r="R402" s="155" t="str">
        <f t="shared" si="55"/>
        <v/>
      </c>
    </row>
    <row r="403" spans="12:18" x14ac:dyDescent="0.25">
      <c r="L403" s="206" t="str">
        <f t="shared" si="56"/>
        <v/>
      </c>
      <c r="M403" s="144" t="str">
        <f t="shared" si="57"/>
        <v/>
      </c>
      <c r="N403" s="155" t="str">
        <f t="shared" si="58"/>
        <v/>
      </c>
      <c r="O403" s="208" t="str">
        <f t="shared" si="59"/>
        <v/>
      </c>
      <c r="P403" s="208" t="str">
        <f t="shared" si="60"/>
        <v/>
      </c>
      <c r="Q403" s="208" t="str">
        <f t="shared" si="54"/>
        <v/>
      </c>
      <c r="R403" s="155" t="str">
        <f t="shared" si="55"/>
        <v/>
      </c>
    </row>
    <row r="404" spans="12:18" x14ac:dyDescent="0.25">
      <c r="L404" s="206" t="str">
        <f t="shared" si="56"/>
        <v/>
      </c>
      <c r="M404" s="144" t="str">
        <f t="shared" si="57"/>
        <v/>
      </c>
      <c r="N404" s="155" t="str">
        <f t="shared" si="58"/>
        <v/>
      </c>
      <c r="O404" s="208" t="str">
        <f t="shared" si="59"/>
        <v/>
      </c>
      <c r="P404" s="208" t="str">
        <f t="shared" si="60"/>
        <v/>
      </c>
      <c r="Q404" s="208" t="str">
        <f t="shared" si="54"/>
        <v/>
      </c>
      <c r="R404" s="155" t="str">
        <f t="shared" si="55"/>
        <v/>
      </c>
    </row>
    <row r="405" spans="12:18" x14ac:dyDescent="0.25">
      <c r="L405" s="206" t="str">
        <f t="shared" si="56"/>
        <v/>
      </c>
      <c r="M405" s="144" t="str">
        <f t="shared" si="57"/>
        <v/>
      </c>
      <c r="N405" s="155" t="str">
        <f t="shared" si="58"/>
        <v/>
      </c>
      <c r="O405" s="208" t="str">
        <f t="shared" si="59"/>
        <v/>
      </c>
      <c r="P405" s="208" t="str">
        <f t="shared" si="60"/>
        <v/>
      </c>
      <c r="Q405" s="208" t="str">
        <f t="shared" si="54"/>
        <v/>
      </c>
      <c r="R405" s="155" t="str">
        <f t="shared" si="55"/>
        <v/>
      </c>
    </row>
    <row r="406" spans="12:18" x14ac:dyDescent="0.25">
      <c r="L406" s="206" t="str">
        <f t="shared" si="56"/>
        <v/>
      </c>
      <c r="M406" s="144" t="str">
        <f t="shared" si="57"/>
        <v/>
      </c>
      <c r="N406" s="155" t="str">
        <f t="shared" si="58"/>
        <v/>
      </c>
      <c r="O406" s="208" t="str">
        <f t="shared" si="59"/>
        <v/>
      </c>
      <c r="P406" s="208" t="str">
        <f t="shared" si="60"/>
        <v/>
      </c>
      <c r="Q406" s="208" t="str">
        <f t="shared" si="54"/>
        <v/>
      </c>
      <c r="R406" s="155" t="str">
        <f t="shared" si="55"/>
        <v/>
      </c>
    </row>
    <row r="407" spans="12:18" x14ac:dyDescent="0.25">
      <c r="L407" s="206" t="str">
        <f t="shared" si="56"/>
        <v/>
      </c>
      <c r="M407" s="144" t="str">
        <f t="shared" si="57"/>
        <v/>
      </c>
      <c r="N407" s="155" t="str">
        <f t="shared" si="58"/>
        <v/>
      </c>
      <c r="O407" s="208" t="str">
        <f t="shared" si="59"/>
        <v/>
      </c>
      <c r="P407" s="208" t="str">
        <f t="shared" si="60"/>
        <v/>
      </c>
      <c r="Q407" s="208" t="str">
        <f t="shared" si="54"/>
        <v/>
      </c>
      <c r="R407" s="155" t="str">
        <f t="shared" si="55"/>
        <v/>
      </c>
    </row>
    <row r="408" spans="12:18" x14ac:dyDescent="0.25">
      <c r="L408" s="206" t="str">
        <f t="shared" si="56"/>
        <v/>
      </c>
      <c r="M408" s="144" t="str">
        <f t="shared" si="57"/>
        <v/>
      </c>
      <c r="N408" s="155" t="str">
        <f t="shared" si="58"/>
        <v/>
      </c>
      <c r="O408" s="208" t="str">
        <f t="shared" si="59"/>
        <v/>
      </c>
      <c r="P408" s="208" t="str">
        <f t="shared" si="60"/>
        <v/>
      </c>
      <c r="Q408" s="208" t="str">
        <f t="shared" si="54"/>
        <v/>
      </c>
      <c r="R408" s="155" t="str">
        <f t="shared" si="55"/>
        <v/>
      </c>
    </row>
    <row r="409" spans="12:18" x14ac:dyDescent="0.25">
      <c r="L409" s="206" t="str">
        <f t="shared" si="56"/>
        <v/>
      </c>
      <c r="M409" s="144" t="str">
        <f t="shared" si="57"/>
        <v/>
      </c>
      <c r="N409" s="155" t="str">
        <f t="shared" si="58"/>
        <v/>
      </c>
      <c r="O409" s="208" t="str">
        <f t="shared" si="59"/>
        <v/>
      </c>
      <c r="P409" s="208" t="str">
        <f t="shared" si="60"/>
        <v/>
      </c>
      <c r="Q409" s="208" t="str">
        <f t="shared" si="54"/>
        <v/>
      </c>
      <c r="R409" s="155" t="str">
        <f t="shared" si="55"/>
        <v/>
      </c>
    </row>
    <row r="410" spans="12:18" x14ac:dyDescent="0.25">
      <c r="L410" s="206" t="str">
        <f t="shared" si="56"/>
        <v/>
      </c>
      <c r="M410" s="144" t="str">
        <f t="shared" si="57"/>
        <v/>
      </c>
      <c r="N410" s="155" t="str">
        <f t="shared" si="58"/>
        <v/>
      </c>
      <c r="O410" s="208" t="str">
        <f t="shared" si="59"/>
        <v/>
      </c>
      <c r="P410" s="208" t="str">
        <f t="shared" si="60"/>
        <v/>
      </c>
      <c r="Q410" s="208" t="str">
        <f t="shared" si="54"/>
        <v/>
      </c>
      <c r="R410" s="155" t="str">
        <f t="shared" si="55"/>
        <v/>
      </c>
    </row>
    <row r="411" spans="12:18" x14ac:dyDescent="0.25">
      <c r="L411" s="206" t="str">
        <f t="shared" si="56"/>
        <v/>
      </c>
      <c r="M411" s="144" t="str">
        <f t="shared" si="57"/>
        <v/>
      </c>
      <c r="N411" s="155" t="str">
        <f t="shared" si="58"/>
        <v/>
      </c>
      <c r="O411" s="208" t="str">
        <f t="shared" si="59"/>
        <v/>
      </c>
      <c r="P411" s="208" t="str">
        <f t="shared" si="60"/>
        <v/>
      </c>
      <c r="Q411" s="208" t="str">
        <f t="shared" si="54"/>
        <v/>
      </c>
      <c r="R411" s="155" t="str">
        <f t="shared" si="55"/>
        <v/>
      </c>
    </row>
    <row r="412" spans="12:18" x14ac:dyDescent="0.25">
      <c r="L412" s="206" t="str">
        <f t="shared" si="56"/>
        <v/>
      </c>
      <c r="M412" s="144" t="str">
        <f t="shared" si="57"/>
        <v/>
      </c>
      <c r="N412" s="155" t="str">
        <f t="shared" si="58"/>
        <v/>
      </c>
      <c r="O412" s="208" t="str">
        <f t="shared" si="59"/>
        <v/>
      </c>
      <c r="P412" s="208" t="str">
        <f t="shared" si="60"/>
        <v/>
      </c>
      <c r="Q412" s="208" t="str">
        <f t="shared" si="54"/>
        <v/>
      </c>
      <c r="R412" s="155" t="str">
        <f t="shared" si="55"/>
        <v/>
      </c>
    </row>
    <row r="413" spans="12:18" x14ac:dyDescent="0.25">
      <c r="L413" s="206" t="str">
        <f t="shared" si="56"/>
        <v/>
      </c>
      <c r="M413" s="144" t="str">
        <f t="shared" si="57"/>
        <v/>
      </c>
      <c r="N413" s="155" t="str">
        <f t="shared" si="58"/>
        <v/>
      </c>
      <c r="O413" s="208" t="str">
        <f t="shared" si="59"/>
        <v/>
      </c>
      <c r="P413" s="208" t="str">
        <f t="shared" si="60"/>
        <v/>
      </c>
      <c r="Q413" s="208" t="str">
        <f t="shared" si="54"/>
        <v/>
      </c>
      <c r="R413" s="155" t="str">
        <f t="shared" si="55"/>
        <v/>
      </c>
    </row>
    <row r="414" spans="12:18" x14ac:dyDescent="0.25">
      <c r="L414" s="206" t="str">
        <f t="shared" si="56"/>
        <v/>
      </c>
      <c r="M414" s="144" t="str">
        <f t="shared" si="57"/>
        <v/>
      </c>
      <c r="N414" s="155" t="str">
        <f t="shared" si="58"/>
        <v/>
      </c>
      <c r="O414" s="208" t="str">
        <f t="shared" si="59"/>
        <v/>
      </c>
      <c r="P414" s="208" t="str">
        <f t="shared" si="60"/>
        <v/>
      </c>
      <c r="Q414" s="208" t="str">
        <f t="shared" si="54"/>
        <v/>
      </c>
      <c r="R414" s="155" t="str">
        <f t="shared" si="55"/>
        <v/>
      </c>
    </row>
    <row r="415" spans="12:18" x14ac:dyDescent="0.25">
      <c r="L415" s="206" t="str">
        <f t="shared" si="56"/>
        <v/>
      </c>
      <c r="M415" s="144" t="str">
        <f t="shared" si="57"/>
        <v/>
      </c>
      <c r="N415" s="155" t="str">
        <f t="shared" si="58"/>
        <v/>
      </c>
      <c r="O415" s="208" t="str">
        <f t="shared" si="59"/>
        <v/>
      </c>
      <c r="P415" s="208" t="str">
        <f t="shared" si="60"/>
        <v/>
      </c>
      <c r="Q415" s="208" t="str">
        <f t="shared" si="54"/>
        <v/>
      </c>
      <c r="R415" s="155" t="str">
        <f t="shared" si="55"/>
        <v/>
      </c>
    </row>
    <row r="416" spans="12:18" x14ac:dyDescent="0.25">
      <c r="L416" s="206" t="str">
        <f t="shared" si="56"/>
        <v/>
      </c>
      <c r="M416" s="144" t="str">
        <f t="shared" si="57"/>
        <v/>
      </c>
      <c r="N416" s="155" t="str">
        <f t="shared" si="58"/>
        <v/>
      </c>
      <c r="O416" s="208" t="str">
        <f t="shared" si="59"/>
        <v/>
      </c>
      <c r="P416" s="208" t="str">
        <f t="shared" si="60"/>
        <v/>
      </c>
      <c r="Q416" s="208" t="str">
        <f t="shared" si="54"/>
        <v/>
      </c>
      <c r="R416" s="155" t="str">
        <f t="shared" si="55"/>
        <v/>
      </c>
    </row>
    <row r="417" spans="12:18" x14ac:dyDescent="0.25">
      <c r="L417" s="206" t="str">
        <f t="shared" si="56"/>
        <v/>
      </c>
      <c r="M417" s="144" t="str">
        <f t="shared" si="57"/>
        <v/>
      </c>
      <c r="N417" s="155" t="str">
        <f t="shared" si="58"/>
        <v/>
      </c>
      <c r="O417" s="208" t="str">
        <f t="shared" si="59"/>
        <v/>
      </c>
      <c r="P417" s="208" t="str">
        <f t="shared" si="60"/>
        <v/>
      </c>
      <c r="Q417" s="208" t="str">
        <f t="shared" si="54"/>
        <v/>
      </c>
      <c r="R417" s="155" t="str">
        <f t="shared" si="55"/>
        <v/>
      </c>
    </row>
    <row r="418" spans="12:18" x14ac:dyDescent="0.25">
      <c r="L418" s="206" t="str">
        <f t="shared" si="56"/>
        <v/>
      </c>
      <c r="M418" s="144" t="str">
        <f t="shared" si="57"/>
        <v/>
      </c>
      <c r="N418" s="155" t="str">
        <f t="shared" si="58"/>
        <v/>
      </c>
      <c r="O418" s="208" t="str">
        <f t="shared" si="59"/>
        <v/>
      </c>
      <c r="P418" s="208" t="str">
        <f t="shared" si="60"/>
        <v/>
      </c>
      <c r="Q418" s="208" t="str">
        <f t="shared" si="54"/>
        <v/>
      </c>
      <c r="R418" s="155" t="str">
        <f t="shared" si="55"/>
        <v/>
      </c>
    </row>
    <row r="419" spans="12:18" x14ac:dyDescent="0.25">
      <c r="L419" s="206" t="str">
        <f t="shared" si="56"/>
        <v/>
      </c>
      <c r="M419" s="144" t="str">
        <f t="shared" si="57"/>
        <v/>
      </c>
      <c r="N419" s="155" t="str">
        <f t="shared" si="58"/>
        <v/>
      </c>
      <c r="O419" s="208" t="str">
        <f t="shared" si="59"/>
        <v/>
      </c>
      <c r="P419" s="208" t="str">
        <f t="shared" si="60"/>
        <v/>
      </c>
      <c r="Q419" s="208" t="str">
        <f t="shared" si="54"/>
        <v/>
      </c>
      <c r="R419" s="155" t="str">
        <f t="shared" si="55"/>
        <v/>
      </c>
    </row>
    <row r="420" spans="12:18" x14ac:dyDescent="0.25">
      <c r="L420" s="206" t="str">
        <f t="shared" si="56"/>
        <v/>
      </c>
      <c r="M420" s="144" t="str">
        <f t="shared" si="57"/>
        <v/>
      </c>
      <c r="N420" s="155" t="str">
        <f t="shared" si="58"/>
        <v/>
      </c>
      <c r="O420" s="208" t="str">
        <f t="shared" si="59"/>
        <v/>
      </c>
      <c r="P420" s="208" t="str">
        <f t="shared" si="60"/>
        <v/>
      </c>
      <c r="Q420" s="208" t="str">
        <f t="shared" si="54"/>
        <v/>
      </c>
      <c r="R420" s="155" t="str">
        <f t="shared" si="55"/>
        <v/>
      </c>
    </row>
    <row r="421" spans="12:18" x14ac:dyDescent="0.25">
      <c r="L421" s="206" t="str">
        <f t="shared" si="56"/>
        <v/>
      </c>
      <c r="M421" s="144" t="str">
        <f t="shared" si="57"/>
        <v/>
      </c>
      <c r="N421" s="155" t="str">
        <f t="shared" si="58"/>
        <v/>
      </c>
      <c r="O421" s="208" t="str">
        <f t="shared" si="59"/>
        <v/>
      </c>
      <c r="P421" s="208" t="str">
        <f t="shared" si="60"/>
        <v/>
      </c>
      <c r="Q421" s="208" t="str">
        <f t="shared" si="54"/>
        <v/>
      </c>
      <c r="R421" s="155" t="str">
        <f t="shared" si="55"/>
        <v/>
      </c>
    </row>
    <row r="422" spans="12:18" x14ac:dyDescent="0.25">
      <c r="L422" s="206" t="str">
        <f t="shared" si="56"/>
        <v/>
      </c>
      <c r="M422" s="144" t="str">
        <f t="shared" si="57"/>
        <v/>
      </c>
      <c r="N422" s="155" t="str">
        <f t="shared" si="58"/>
        <v/>
      </c>
      <c r="O422" s="208" t="str">
        <f t="shared" si="59"/>
        <v/>
      </c>
      <c r="P422" s="208" t="str">
        <f t="shared" si="60"/>
        <v/>
      </c>
      <c r="Q422" s="208" t="str">
        <f t="shared" si="54"/>
        <v/>
      </c>
      <c r="R422" s="155" t="str">
        <f t="shared" si="55"/>
        <v/>
      </c>
    </row>
    <row r="423" spans="12:18" x14ac:dyDescent="0.25">
      <c r="L423" s="206" t="str">
        <f t="shared" si="56"/>
        <v/>
      </c>
      <c r="M423" s="144" t="str">
        <f t="shared" si="57"/>
        <v/>
      </c>
      <c r="N423" s="155" t="str">
        <f t="shared" si="58"/>
        <v/>
      </c>
      <c r="O423" s="208" t="str">
        <f t="shared" si="59"/>
        <v/>
      </c>
      <c r="P423" s="208" t="str">
        <f t="shared" si="60"/>
        <v/>
      </c>
      <c r="Q423" s="208" t="str">
        <f t="shared" si="54"/>
        <v/>
      </c>
      <c r="R423" s="155" t="str">
        <f t="shared" si="55"/>
        <v/>
      </c>
    </row>
    <row r="424" spans="12:18" x14ac:dyDescent="0.25">
      <c r="L424" s="206" t="str">
        <f t="shared" si="56"/>
        <v/>
      </c>
      <c r="M424" s="144" t="str">
        <f t="shared" si="57"/>
        <v/>
      </c>
      <c r="N424" s="155" t="str">
        <f t="shared" si="58"/>
        <v/>
      </c>
      <c r="O424" s="208" t="str">
        <f t="shared" si="59"/>
        <v/>
      </c>
      <c r="P424" s="208" t="str">
        <f t="shared" si="60"/>
        <v/>
      </c>
      <c r="Q424" s="208" t="str">
        <f t="shared" si="54"/>
        <v/>
      </c>
      <c r="R424" s="155" t="str">
        <f t="shared" si="55"/>
        <v/>
      </c>
    </row>
    <row r="425" spans="12:18" x14ac:dyDescent="0.25">
      <c r="L425" s="206" t="str">
        <f t="shared" si="56"/>
        <v/>
      </c>
      <c r="M425" s="144" t="str">
        <f t="shared" si="57"/>
        <v/>
      </c>
      <c r="N425" s="155" t="str">
        <f t="shared" si="58"/>
        <v/>
      </c>
      <c r="O425" s="208" t="str">
        <f t="shared" si="59"/>
        <v/>
      </c>
      <c r="P425" s="208" t="str">
        <f t="shared" si="60"/>
        <v/>
      </c>
      <c r="Q425" s="208" t="str">
        <f t="shared" si="54"/>
        <v/>
      </c>
      <c r="R425" s="155" t="str">
        <f t="shared" si="55"/>
        <v/>
      </c>
    </row>
    <row r="426" spans="12:18" x14ac:dyDescent="0.25">
      <c r="L426" s="206" t="str">
        <f t="shared" si="56"/>
        <v/>
      </c>
      <c r="M426" s="144" t="str">
        <f t="shared" si="57"/>
        <v/>
      </c>
      <c r="N426" s="155" t="str">
        <f t="shared" si="58"/>
        <v/>
      </c>
      <c r="O426" s="208" t="str">
        <f t="shared" si="59"/>
        <v/>
      </c>
      <c r="P426" s="208" t="str">
        <f t="shared" si="60"/>
        <v/>
      </c>
      <c r="Q426" s="208" t="str">
        <f t="shared" si="54"/>
        <v/>
      </c>
      <c r="R426" s="155" t="str">
        <f t="shared" si="55"/>
        <v/>
      </c>
    </row>
    <row r="427" spans="12:18" x14ac:dyDescent="0.25">
      <c r="L427" s="206" t="str">
        <f t="shared" si="56"/>
        <v/>
      </c>
      <c r="M427" s="144" t="str">
        <f t="shared" si="57"/>
        <v/>
      </c>
      <c r="N427" s="155" t="str">
        <f t="shared" si="58"/>
        <v/>
      </c>
      <c r="O427" s="208" t="str">
        <f t="shared" si="59"/>
        <v/>
      </c>
      <c r="P427" s="208" t="str">
        <f t="shared" si="60"/>
        <v/>
      </c>
      <c r="Q427" s="208" t="str">
        <f t="shared" si="54"/>
        <v/>
      </c>
      <c r="R427" s="155" t="str">
        <f t="shared" si="55"/>
        <v/>
      </c>
    </row>
    <row r="428" spans="12:18" x14ac:dyDescent="0.25">
      <c r="L428" s="206" t="str">
        <f t="shared" si="56"/>
        <v/>
      </c>
      <c r="M428" s="144" t="str">
        <f t="shared" si="57"/>
        <v/>
      </c>
      <c r="N428" s="155" t="str">
        <f t="shared" si="58"/>
        <v/>
      </c>
      <c r="O428" s="208" t="str">
        <f t="shared" si="59"/>
        <v/>
      </c>
      <c r="P428" s="208" t="str">
        <f t="shared" si="60"/>
        <v/>
      </c>
      <c r="Q428" s="208" t="str">
        <f t="shared" si="54"/>
        <v/>
      </c>
      <c r="R428" s="155" t="str">
        <f t="shared" si="55"/>
        <v/>
      </c>
    </row>
    <row r="429" spans="12:18" x14ac:dyDescent="0.25">
      <c r="L429" s="206" t="str">
        <f t="shared" si="56"/>
        <v/>
      </c>
      <c r="M429" s="144" t="str">
        <f t="shared" si="57"/>
        <v/>
      </c>
      <c r="N429" s="155" t="str">
        <f t="shared" si="58"/>
        <v/>
      </c>
      <c r="O429" s="208" t="str">
        <f t="shared" si="59"/>
        <v/>
      </c>
      <c r="P429" s="208" t="str">
        <f t="shared" si="60"/>
        <v/>
      </c>
      <c r="Q429" s="208" t="str">
        <f t="shared" si="54"/>
        <v/>
      </c>
      <c r="R429" s="155" t="str">
        <f t="shared" si="55"/>
        <v/>
      </c>
    </row>
    <row r="430" spans="12:18" x14ac:dyDescent="0.25">
      <c r="L430" s="206" t="str">
        <f t="shared" si="56"/>
        <v/>
      </c>
      <c r="M430" s="144" t="str">
        <f t="shared" si="57"/>
        <v/>
      </c>
      <c r="N430" s="155" t="str">
        <f t="shared" si="58"/>
        <v/>
      </c>
      <c r="O430" s="208" t="str">
        <f t="shared" si="59"/>
        <v/>
      </c>
      <c r="P430" s="208" t="str">
        <f t="shared" si="60"/>
        <v/>
      </c>
      <c r="Q430" s="208" t="str">
        <f t="shared" si="54"/>
        <v/>
      </c>
      <c r="R430" s="155" t="str">
        <f t="shared" si="55"/>
        <v/>
      </c>
    </row>
    <row r="431" spans="12:18" x14ac:dyDescent="0.25">
      <c r="L431" s="206" t="str">
        <f t="shared" si="56"/>
        <v/>
      </c>
      <c r="M431" s="144" t="str">
        <f t="shared" si="57"/>
        <v/>
      </c>
      <c r="N431" s="155" t="str">
        <f t="shared" si="58"/>
        <v/>
      </c>
      <c r="O431" s="208" t="str">
        <f t="shared" si="59"/>
        <v/>
      </c>
      <c r="P431" s="208" t="str">
        <f t="shared" si="60"/>
        <v/>
      </c>
      <c r="Q431" s="208" t="str">
        <f t="shared" si="54"/>
        <v/>
      </c>
      <c r="R431" s="155" t="str">
        <f t="shared" si="55"/>
        <v/>
      </c>
    </row>
    <row r="432" spans="12:18" x14ac:dyDescent="0.25">
      <c r="L432" s="206" t="str">
        <f t="shared" si="56"/>
        <v/>
      </c>
      <c r="M432" s="144" t="str">
        <f t="shared" si="57"/>
        <v/>
      </c>
      <c r="N432" s="155" t="str">
        <f t="shared" si="58"/>
        <v/>
      </c>
      <c r="O432" s="208" t="str">
        <f t="shared" si="59"/>
        <v/>
      </c>
      <c r="P432" s="208" t="str">
        <f t="shared" si="60"/>
        <v/>
      </c>
      <c r="Q432" s="208" t="str">
        <f t="shared" si="54"/>
        <v/>
      </c>
      <c r="R432" s="155" t="str">
        <f t="shared" si="55"/>
        <v/>
      </c>
    </row>
    <row r="433" spans="12:18" x14ac:dyDescent="0.25">
      <c r="L433" s="206" t="str">
        <f t="shared" si="56"/>
        <v/>
      </c>
      <c r="M433" s="144" t="str">
        <f t="shared" si="57"/>
        <v/>
      </c>
      <c r="N433" s="155" t="str">
        <f t="shared" si="58"/>
        <v/>
      </c>
      <c r="O433" s="208" t="str">
        <f t="shared" si="59"/>
        <v/>
      </c>
      <c r="P433" s="208" t="str">
        <f t="shared" si="60"/>
        <v/>
      </c>
      <c r="Q433" s="208" t="str">
        <f t="shared" si="54"/>
        <v/>
      </c>
      <c r="R433" s="155" t="str">
        <f t="shared" si="55"/>
        <v/>
      </c>
    </row>
    <row r="434" spans="12:18" x14ac:dyDescent="0.25">
      <c r="L434" s="206" t="str">
        <f t="shared" si="56"/>
        <v/>
      </c>
      <c r="M434" s="144" t="str">
        <f t="shared" si="57"/>
        <v/>
      </c>
      <c r="N434" s="155" t="str">
        <f t="shared" si="58"/>
        <v/>
      </c>
      <c r="O434" s="208" t="str">
        <f t="shared" si="59"/>
        <v/>
      </c>
      <c r="P434" s="208" t="str">
        <f t="shared" si="60"/>
        <v/>
      </c>
      <c r="Q434" s="208" t="str">
        <f t="shared" si="54"/>
        <v/>
      </c>
      <c r="R434" s="155" t="str">
        <f t="shared" si="55"/>
        <v/>
      </c>
    </row>
    <row r="435" spans="12:18" x14ac:dyDescent="0.25">
      <c r="L435" s="206" t="str">
        <f t="shared" si="56"/>
        <v/>
      </c>
      <c r="M435" s="144" t="str">
        <f t="shared" si="57"/>
        <v/>
      </c>
      <c r="N435" s="155" t="str">
        <f t="shared" si="58"/>
        <v/>
      </c>
      <c r="O435" s="208" t="str">
        <f t="shared" si="59"/>
        <v/>
      </c>
      <c r="P435" s="208" t="str">
        <f t="shared" si="60"/>
        <v/>
      </c>
      <c r="Q435" s="208" t="str">
        <f t="shared" si="54"/>
        <v/>
      </c>
      <c r="R435" s="155" t="str">
        <f t="shared" si="55"/>
        <v/>
      </c>
    </row>
    <row r="436" spans="12:18" x14ac:dyDescent="0.25">
      <c r="L436" s="206" t="str">
        <f t="shared" si="56"/>
        <v/>
      </c>
      <c r="M436" s="144" t="str">
        <f t="shared" si="57"/>
        <v/>
      </c>
      <c r="N436" s="155" t="str">
        <f t="shared" si="58"/>
        <v/>
      </c>
      <c r="O436" s="208" t="str">
        <f t="shared" si="59"/>
        <v/>
      </c>
      <c r="P436" s="208" t="str">
        <f t="shared" si="60"/>
        <v/>
      </c>
      <c r="Q436" s="208" t="str">
        <f t="shared" si="54"/>
        <v/>
      </c>
      <c r="R436" s="155" t="str">
        <f t="shared" si="55"/>
        <v/>
      </c>
    </row>
    <row r="437" spans="12:18" x14ac:dyDescent="0.25">
      <c r="L437" s="206" t="str">
        <f t="shared" si="56"/>
        <v/>
      </c>
      <c r="M437" s="144" t="str">
        <f t="shared" si="57"/>
        <v/>
      </c>
      <c r="N437" s="155" t="str">
        <f t="shared" si="58"/>
        <v/>
      </c>
      <c r="O437" s="208" t="str">
        <f t="shared" si="59"/>
        <v/>
      </c>
      <c r="P437" s="208" t="str">
        <f t="shared" si="60"/>
        <v/>
      </c>
      <c r="Q437" s="208" t="str">
        <f t="shared" si="54"/>
        <v/>
      </c>
      <c r="R437" s="155" t="str">
        <f t="shared" si="55"/>
        <v/>
      </c>
    </row>
    <row r="438" spans="12:18" x14ac:dyDescent="0.25">
      <c r="L438" s="206" t="str">
        <f t="shared" si="56"/>
        <v/>
      </c>
      <c r="M438" s="144" t="str">
        <f t="shared" si="57"/>
        <v/>
      </c>
      <c r="N438" s="155" t="str">
        <f t="shared" si="58"/>
        <v/>
      </c>
      <c r="O438" s="208" t="str">
        <f t="shared" si="59"/>
        <v/>
      </c>
      <c r="P438" s="208" t="str">
        <f t="shared" si="60"/>
        <v/>
      </c>
      <c r="Q438" s="208" t="str">
        <f t="shared" si="54"/>
        <v/>
      </c>
      <c r="R438" s="155" t="str">
        <f t="shared" si="55"/>
        <v/>
      </c>
    </row>
    <row r="439" spans="12:18" x14ac:dyDescent="0.25">
      <c r="L439" s="206" t="str">
        <f t="shared" si="56"/>
        <v/>
      </c>
      <c r="M439" s="144" t="str">
        <f t="shared" si="57"/>
        <v/>
      </c>
      <c r="N439" s="155" t="str">
        <f t="shared" si="58"/>
        <v/>
      </c>
      <c r="O439" s="208" t="str">
        <f t="shared" si="59"/>
        <v/>
      </c>
      <c r="P439" s="208" t="str">
        <f t="shared" si="60"/>
        <v/>
      </c>
      <c r="Q439" s="208" t="str">
        <f t="shared" si="54"/>
        <v/>
      </c>
      <c r="R439" s="155" t="str">
        <f t="shared" si="55"/>
        <v/>
      </c>
    </row>
    <row r="440" spans="12:18" x14ac:dyDescent="0.25">
      <c r="L440" s="206" t="str">
        <f t="shared" si="56"/>
        <v/>
      </c>
      <c r="M440" s="144" t="str">
        <f t="shared" si="57"/>
        <v/>
      </c>
      <c r="N440" s="155" t="str">
        <f t="shared" si="58"/>
        <v/>
      </c>
      <c r="O440" s="208" t="str">
        <f t="shared" si="59"/>
        <v/>
      </c>
      <c r="P440" s="208" t="str">
        <f t="shared" si="60"/>
        <v/>
      </c>
      <c r="Q440" s="208" t="str">
        <f t="shared" si="54"/>
        <v/>
      </c>
      <c r="R440" s="155" t="str">
        <f t="shared" si="55"/>
        <v/>
      </c>
    </row>
    <row r="441" spans="12:18" x14ac:dyDescent="0.25">
      <c r="L441" s="206" t="str">
        <f t="shared" si="56"/>
        <v/>
      </c>
      <c r="M441" s="144" t="str">
        <f t="shared" si="57"/>
        <v/>
      </c>
      <c r="N441" s="155" t="str">
        <f t="shared" si="58"/>
        <v/>
      </c>
      <c r="O441" s="208" t="str">
        <f t="shared" si="59"/>
        <v/>
      </c>
      <c r="P441" s="208" t="str">
        <f t="shared" si="60"/>
        <v/>
      </c>
      <c r="Q441" s="208" t="str">
        <f t="shared" si="54"/>
        <v/>
      </c>
      <c r="R441" s="155" t="str">
        <f t="shared" si="55"/>
        <v/>
      </c>
    </row>
    <row r="442" spans="12:18" x14ac:dyDescent="0.25">
      <c r="L442" s="206" t="str">
        <f t="shared" si="56"/>
        <v/>
      </c>
      <c r="M442" s="144" t="str">
        <f t="shared" si="57"/>
        <v/>
      </c>
      <c r="N442" s="155" t="str">
        <f t="shared" si="58"/>
        <v/>
      </c>
      <c r="O442" s="208" t="str">
        <f t="shared" si="59"/>
        <v/>
      </c>
      <c r="P442" s="208" t="str">
        <f t="shared" si="60"/>
        <v/>
      </c>
      <c r="Q442" s="208" t="str">
        <f t="shared" si="54"/>
        <v/>
      </c>
      <c r="R442" s="155" t="str">
        <f t="shared" si="55"/>
        <v/>
      </c>
    </row>
    <row r="443" spans="12:18" x14ac:dyDescent="0.25">
      <c r="L443" s="206" t="str">
        <f t="shared" si="56"/>
        <v/>
      </c>
      <c r="M443" s="144" t="str">
        <f t="shared" si="57"/>
        <v/>
      </c>
      <c r="N443" s="155" t="str">
        <f t="shared" si="58"/>
        <v/>
      </c>
      <c r="O443" s="208" t="str">
        <f t="shared" si="59"/>
        <v/>
      </c>
      <c r="P443" s="208" t="str">
        <f t="shared" si="60"/>
        <v/>
      </c>
      <c r="Q443" s="208" t="str">
        <f t="shared" si="54"/>
        <v/>
      </c>
      <c r="R443" s="155" t="str">
        <f t="shared" si="55"/>
        <v/>
      </c>
    </row>
    <row r="444" spans="12:18" x14ac:dyDescent="0.25">
      <c r="L444" s="206" t="str">
        <f t="shared" si="56"/>
        <v/>
      </c>
      <c r="M444" s="144" t="str">
        <f t="shared" si="57"/>
        <v/>
      </c>
      <c r="N444" s="155" t="str">
        <f t="shared" si="58"/>
        <v/>
      </c>
      <c r="O444" s="208" t="str">
        <f t="shared" si="59"/>
        <v/>
      </c>
      <c r="P444" s="208" t="str">
        <f t="shared" si="60"/>
        <v/>
      </c>
      <c r="Q444" s="208" t="str">
        <f t="shared" si="54"/>
        <v/>
      </c>
      <c r="R444" s="155" t="str">
        <f t="shared" si="55"/>
        <v/>
      </c>
    </row>
    <row r="445" spans="12:18" x14ac:dyDescent="0.25">
      <c r="L445" s="206" t="str">
        <f t="shared" si="56"/>
        <v/>
      </c>
      <c r="M445" s="144" t="str">
        <f t="shared" si="57"/>
        <v/>
      </c>
      <c r="N445" s="155" t="str">
        <f t="shared" si="58"/>
        <v/>
      </c>
      <c r="O445" s="208" t="str">
        <f t="shared" si="59"/>
        <v/>
      </c>
      <c r="P445" s="208" t="str">
        <f t="shared" si="60"/>
        <v/>
      </c>
      <c r="Q445" s="208" t="str">
        <f t="shared" si="54"/>
        <v/>
      </c>
      <c r="R445" s="155" t="str">
        <f t="shared" si="55"/>
        <v/>
      </c>
    </row>
    <row r="446" spans="12:18" x14ac:dyDescent="0.25">
      <c r="L446" s="206" t="str">
        <f t="shared" si="56"/>
        <v/>
      </c>
      <c r="M446" s="144" t="str">
        <f t="shared" si="57"/>
        <v/>
      </c>
      <c r="N446" s="155" t="str">
        <f t="shared" si="58"/>
        <v/>
      </c>
      <c r="O446" s="208" t="str">
        <f t="shared" si="59"/>
        <v/>
      </c>
      <c r="P446" s="208" t="str">
        <f t="shared" si="60"/>
        <v/>
      </c>
      <c r="Q446" s="208" t="str">
        <f t="shared" si="54"/>
        <v/>
      </c>
      <c r="R446" s="155" t="str">
        <f t="shared" si="55"/>
        <v/>
      </c>
    </row>
    <row r="447" spans="12:18" x14ac:dyDescent="0.25">
      <c r="L447" s="206" t="str">
        <f t="shared" si="56"/>
        <v/>
      </c>
      <c r="M447" s="144" t="str">
        <f t="shared" si="57"/>
        <v/>
      </c>
      <c r="N447" s="155" t="str">
        <f t="shared" si="58"/>
        <v/>
      </c>
      <c r="O447" s="208" t="str">
        <f t="shared" si="59"/>
        <v/>
      </c>
      <c r="P447" s="208" t="str">
        <f t="shared" si="60"/>
        <v/>
      </c>
      <c r="Q447" s="208" t="str">
        <f t="shared" si="54"/>
        <v/>
      </c>
      <c r="R447" s="155" t="str">
        <f t="shared" si="55"/>
        <v/>
      </c>
    </row>
    <row r="448" spans="12:18" x14ac:dyDescent="0.25">
      <c r="L448" s="206" t="str">
        <f t="shared" si="56"/>
        <v/>
      </c>
      <c r="M448" s="144" t="str">
        <f t="shared" si="57"/>
        <v/>
      </c>
      <c r="N448" s="155" t="str">
        <f t="shared" si="58"/>
        <v/>
      </c>
      <c r="O448" s="208" t="str">
        <f t="shared" si="59"/>
        <v/>
      </c>
      <c r="P448" s="208" t="str">
        <f t="shared" si="60"/>
        <v/>
      </c>
      <c r="Q448" s="208" t="str">
        <f t="shared" si="54"/>
        <v/>
      </c>
      <c r="R448" s="155" t="str">
        <f t="shared" si="55"/>
        <v/>
      </c>
    </row>
    <row r="449" spans="12:18" x14ac:dyDescent="0.25">
      <c r="L449" s="206" t="str">
        <f t="shared" si="56"/>
        <v/>
      </c>
      <c r="M449" s="144" t="str">
        <f t="shared" si="57"/>
        <v/>
      </c>
      <c r="N449" s="155" t="str">
        <f t="shared" si="58"/>
        <v/>
      </c>
      <c r="O449" s="208" t="str">
        <f t="shared" si="59"/>
        <v/>
      </c>
      <c r="P449" s="208" t="str">
        <f t="shared" si="60"/>
        <v/>
      </c>
      <c r="Q449" s="208" t="str">
        <f t="shared" si="54"/>
        <v/>
      </c>
      <c r="R449" s="155" t="str">
        <f t="shared" si="55"/>
        <v/>
      </c>
    </row>
    <row r="450" spans="12:18" x14ac:dyDescent="0.25">
      <c r="L450" s="206" t="str">
        <f t="shared" si="56"/>
        <v/>
      </c>
      <c r="M450" s="144" t="str">
        <f t="shared" si="57"/>
        <v/>
      </c>
      <c r="N450" s="155" t="str">
        <f t="shared" si="58"/>
        <v/>
      </c>
      <c r="O450" s="208" t="str">
        <f t="shared" si="59"/>
        <v/>
      </c>
      <c r="P450" s="208" t="str">
        <f t="shared" si="60"/>
        <v/>
      </c>
      <c r="Q450" s="208" t="str">
        <f t="shared" si="54"/>
        <v/>
      </c>
      <c r="R450" s="155" t="str">
        <f t="shared" si="55"/>
        <v/>
      </c>
    </row>
    <row r="451" spans="12:18" x14ac:dyDescent="0.25">
      <c r="L451" s="206" t="str">
        <f t="shared" si="56"/>
        <v/>
      </c>
      <c r="M451" s="144" t="str">
        <f t="shared" si="57"/>
        <v/>
      </c>
      <c r="N451" s="155" t="str">
        <f t="shared" si="58"/>
        <v/>
      </c>
      <c r="O451" s="208" t="str">
        <f t="shared" si="59"/>
        <v/>
      </c>
      <c r="P451" s="208" t="str">
        <f t="shared" si="60"/>
        <v/>
      </c>
      <c r="Q451" s="208" t="str">
        <f t="shared" si="54"/>
        <v/>
      </c>
      <c r="R451" s="155" t="str">
        <f t="shared" si="55"/>
        <v/>
      </c>
    </row>
    <row r="452" spans="12:18" x14ac:dyDescent="0.25">
      <c r="L452" s="206" t="str">
        <f t="shared" si="56"/>
        <v/>
      </c>
      <c r="M452" s="144" t="str">
        <f t="shared" si="57"/>
        <v/>
      </c>
      <c r="N452" s="155" t="str">
        <f t="shared" si="58"/>
        <v/>
      </c>
      <c r="O452" s="208" t="str">
        <f t="shared" si="59"/>
        <v/>
      </c>
      <c r="P452" s="208" t="str">
        <f t="shared" si="60"/>
        <v/>
      </c>
      <c r="Q452" s="208" t="str">
        <f t="shared" si="54"/>
        <v/>
      </c>
      <c r="R452" s="155" t="str">
        <f t="shared" si="55"/>
        <v/>
      </c>
    </row>
    <row r="453" spans="12:18" x14ac:dyDescent="0.25">
      <c r="L453" s="206" t="str">
        <f t="shared" si="56"/>
        <v/>
      </c>
      <c r="M453" s="144" t="str">
        <f t="shared" si="57"/>
        <v/>
      </c>
      <c r="N453" s="155" t="str">
        <f t="shared" si="58"/>
        <v/>
      </c>
      <c r="O453" s="208" t="str">
        <f t="shared" si="59"/>
        <v/>
      </c>
      <c r="P453" s="208" t="str">
        <f t="shared" si="60"/>
        <v/>
      </c>
      <c r="Q453" s="208" t="str">
        <f t="shared" si="54"/>
        <v/>
      </c>
      <c r="R453" s="155" t="str">
        <f t="shared" si="55"/>
        <v/>
      </c>
    </row>
    <row r="454" spans="12:18" x14ac:dyDescent="0.25">
      <c r="L454" s="206" t="str">
        <f t="shared" si="56"/>
        <v/>
      </c>
      <c r="M454" s="144" t="str">
        <f t="shared" si="57"/>
        <v/>
      </c>
      <c r="N454" s="155" t="str">
        <f t="shared" si="58"/>
        <v/>
      </c>
      <c r="O454" s="208" t="str">
        <f t="shared" si="59"/>
        <v/>
      </c>
      <c r="P454" s="208" t="str">
        <f t="shared" si="60"/>
        <v/>
      </c>
      <c r="Q454" s="208" t="str">
        <f t="shared" si="54"/>
        <v/>
      </c>
      <c r="R454" s="155" t="str">
        <f t="shared" si="55"/>
        <v/>
      </c>
    </row>
    <row r="455" spans="12:18" x14ac:dyDescent="0.25">
      <c r="L455" s="206" t="str">
        <f t="shared" si="56"/>
        <v/>
      </c>
      <c r="M455" s="144" t="str">
        <f t="shared" si="57"/>
        <v/>
      </c>
      <c r="N455" s="155" t="str">
        <f t="shared" si="58"/>
        <v/>
      </c>
      <c r="O455" s="208" t="str">
        <f t="shared" si="59"/>
        <v/>
      </c>
      <c r="P455" s="208" t="str">
        <f t="shared" si="60"/>
        <v/>
      </c>
      <c r="Q455" s="208" t="str">
        <f t="shared" si="54"/>
        <v/>
      </c>
      <c r="R455" s="155" t="str">
        <f t="shared" si="55"/>
        <v/>
      </c>
    </row>
    <row r="456" spans="12:18" x14ac:dyDescent="0.25">
      <c r="L456" s="206" t="str">
        <f t="shared" si="56"/>
        <v/>
      </c>
      <c r="M456" s="144" t="str">
        <f t="shared" si="57"/>
        <v/>
      </c>
      <c r="N456" s="155" t="str">
        <f t="shared" si="58"/>
        <v/>
      </c>
      <c r="O456" s="208" t="str">
        <f t="shared" si="59"/>
        <v/>
      </c>
      <c r="P456" s="208" t="str">
        <f t="shared" si="60"/>
        <v/>
      </c>
      <c r="Q456" s="208" t="str">
        <f t="shared" si="54"/>
        <v/>
      </c>
      <c r="R456" s="155" t="str">
        <f t="shared" si="55"/>
        <v/>
      </c>
    </row>
    <row r="457" spans="12:18" x14ac:dyDescent="0.25">
      <c r="L457" s="206" t="str">
        <f t="shared" si="56"/>
        <v/>
      </c>
      <c r="M457" s="144" t="str">
        <f t="shared" si="57"/>
        <v/>
      </c>
      <c r="N457" s="155" t="str">
        <f t="shared" si="58"/>
        <v/>
      </c>
      <c r="O457" s="208" t="str">
        <f t="shared" si="59"/>
        <v/>
      </c>
      <c r="P457" s="208" t="str">
        <f t="shared" si="60"/>
        <v/>
      </c>
      <c r="Q457" s="208" t="str">
        <f t="shared" si="54"/>
        <v/>
      </c>
      <c r="R457" s="155" t="str">
        <f t="shared" si="55"/>
        <v/>
      </c>
    </row>
    <row r="458" spans="12:18" x14ac:dyDescent="0.25">
      <c r="L458" s="206" t="str">
        <f t="shared" si="56"/>
        <v/>
      </c>
      <c r="M458" s="144" t="str">
        <f t="shared" si="57"/>
        <v/>
      </c>
      <c r="N458" s="155" t="str">
        <f t="shared" si="58"/>
        <v/>
      </c>
      <c r="O458" s="208" t="str">
        <f t="shared" si="59"/>
        <v/>
      </c>
      <c r="P458" s="208" t="str">
        <f t="shared" si="60"/>
        <v/>
      </c>
      <c r="Q458" s="208" t="str">
        <f t="shared" si="54"/>
        <v/>
      </c>
      <c r="R458" s="155" t="str">
        <f t="shared" si="55"/>
        <v/>
      </c>
    </row>
    <row r="459" spans="12:18" x14ac:dyDescent="0.25">
      <c r="L459" s="206" t="str">
        <f t="shared" si="56"/>
        <v/>
      </c>
      <c r="M459" s="144" t="str">
        <f t="shared" si="57"/>
        <v/>
      </c>
      <c r="N459" s="155" t="str">
        <f t="shared" si="58"/>
        <v/>
      </c>
      <c r="O459" s="208" t="str">
        <f t="shared" si="59"/>
        <v/>
      </c>
      <c r="P459" s="208" t="str">
        <f t="shared" si="60"/>
        <v/>
      </c>
      <c r="Q459" s="208" t="str">
        <f t="shared" si="54"/>
        <v/>
      </c>
      <c r="R459" s="155" t="str">
        <f t="shared" si="55"/>
        <v/>
      </c>
    </row>
    <row r="460" spans="12:18" x14ac:dyDescent="0.25">
      <c r="L460" s="206" t="str">
        <f t="shared" si="56"/>
        <v/>
      </c>
      <c r="M460" s="144" t="str">
        <f t="shared" si="57"/>
        <v/>
      </c>
      <c r="N460" s="155" t="str">
        <f t="shared" si="58"/>
        <v/>
      </c>
      <c r="O460" s="208" t="str">
        <f t="shared" si="59"/>
        <v/>
      </c>
      <c r="P460" s="208" t="str">
        <f t="shared" si="60"/>
        <v/>
      </c>
      <c r="Q460" s="208" t="str">
        <f t="shared" si="54"/>
        <v/>
      </c>
      <c r="R460" s="155" t="str">
        <f t="shared" si="55"/>
        <v/>
      </c>
    </row>
    <row r="461" spans="12:18" x14ac:dyDescent="0.25">
      <c r="L461" s="206" t="str">
        <f t="shared" si="56"/>
        <v/>
      </c>
      <c r="M461" s="144" t="str">
        <f t="shared" si="57"/>
        <v/>
      </c>
      <c r="N461" s="155" t="str">
        <f t="shared" si="58"/>
        <v/>
      </c>
      <c r="O461" s="208" t="str">
        <f t="shared" si="59"/>
        <v/>
      </c>
      <c r="P461" s="208" t="str">
        <f t="shared" si="60"/>
        <v/>
      </c>
      <c r="Q461" s="208" t="str">
        <f t="shared" si="54"/>
        <v/>
      </c>
      <c r="R461" s="155" t="str">
        <f t="shared" si="55"/>
        <v/>
      </c>
    </row>
    <row r="462" spans="12:18" x14ac:dyDescent="0.25">
      <c r="L462" s="206" t="str">
        <f t="shared" si="56"/>
        <v/>
      </c>
      <c r="M462" s="144" t="str">
        <f t="shared" si="57"/>
        <v/>
      </c>
      <c r="N462" s="155" t="str">
        <f t="shared" si="58"/>
        <v/>
      </c>
      <c r="O462" s="208" t="str">
        <f t="shared" si="59"/>
        <v/>
      </c>
      <c r="P462" s="208" t="str">
        <f t="shared" si="60"/>
        <v/>
      </c>
      <c r="Q462" s="208" t="str">
        <f t="shared" si="54"/>
        <v/>
      </c>
      <c r="R462" s="155" t="str">
        <f t="shared" si="55"/>
        <v/>
      </c>
    </row>
    <row r="463" spans="12:18" x14ac:dyDescent="0.25">
      <c r="L463" s="206" t="str">
        <f t="shared" si="56"/>
        <v/>
      </c>
      <c r="M463" s="144" t="str">
        <f t="shared" si="57"/>
        <v/>
      </c>
      <c r="N463" s="155" t="str">
        <f t="shared" si="58"/>
        <v/>
      </c>
      <c r="O463" s="208" t="str">
        <f t="shared" si="59"/>
        <v/>
      </c>
      <c r="P463" s="208" t="str">
        <f t="shared" si="60"/>
        <v/>
      </c>
      <c r="Q463" s="208" t="str">
        <f t="shared" ref="Q463:Q500" si="61">IF(M463="","",SUM(O463:P463))</f>
        <v/>
      </c>
      <c r="R463" s="155" t="str">
        <f t="shared" ref="R463:R500" si="62">IF(M463="","",SUM(N463)-SUM(P463))</f>
        <v/>
      </c>
    </row>
    <row r="464" spans="12:18" x14ac:dyDescent="0.25">
      <c r="L464" s="206" t="str">
        <f t="shared" ref="L464:L499" si="63">IF(M464="","",EDATE(L463,1))</f>
        <v/>
      </c>
      <c r="M464" s="144" t="str">
        <f t="shared" ref="M464:M499" si="64">IF(M463="","",IF(SUM(M463)+1&lt;=$E$7,SUM(M463)+1,""))</f>
        <v/>
      </c>
      <c r="N464" s="155" t="str">
        <f t="shared" ref="N464:N499" si="65">IF(M464="","",R463)</f>
        <v/>
      </c>
      <c r="O464" s="208" t="str">
        <f t="shared" ref="O464:O499" si="66">IF(M464="","",IPMT($P$10/12,M464,$P$7,-$P$8,$P$9,0))</f>
        <v/>
      </c>
      <c r="P464" s="208" t="str">
        <f t="shared" ref="P464:P499" si="67">IF(M464="","",PPMT($P$10/12,M464,$P$7,-$P$8,$P$9,0))</f>
        <v/>
      </c>
      <c r="Q464" s="208" t="str">
        <f t="shared" si="61"/>
        <v/>
      </c>
      <c r="R464" s="155" t="str">
        <f t="shared" si="62"/>
        <v/>
      </c>
    </row>
    <row r="465" spans="12:18" x14ac:dyDescent="0.25">
      <c r="L465" s="206" t="str">
        <f t="shared" si="63"/>
        <v/>
      </c>
      <c r="M465" s="144" t="str">
        <f t="shared" si="64"/>
        <v/>
      </c>
      <c r="N465" s="155" t="str">
        <f t="shared" si="65"/>
        <v/>
      </c>
      <c r="O465" s="208" t="str">
        <f t="shared" si="66"/>
        <v/>
      </c>
      <c r="P465" s="208" t="str">
        <f t="shared" si="67"/>
        <v/>
      </c>
      <c r="Q465" s="208" t="str">
        <f t="shared" si="61"/>
        <v/>
      </c>
      <c r="R465" s="155" t="str">
        <f t="shared" si="62"/>
        <v/>
      </c>
    </row>
    <row r="466" spans="12:18" x14ac:dyDescent="0.25">
      <c r="L466" s="206" t="str">
        <f t="shared" si="63"/>
        <v/>
      </c>
      <c r="M466" s="144" t="str">
        <f t="shared" si="64"/>
        <v/>
      </c>
      <c r="N466" s="155" t="str">
        <f t="shared" si="65"/>
        <v/>
      </c>
      <c r="O466" s="208" t="str">
        <f t="shared" si="66"/>
        <v/>
      </c>
      <c r="P466" s="208" t="str">
        <f t="shared" si="67"/>
        <v/>
      </c>
      <c r="Q466" s="208" t="str">
        <f t="shared" si="61"/>
        <v/>
      </c>
      <c r="R466" s="155" t="str">
        <f t="shared" si="62"/>
        <v/>
      </c>
    </row>
    <row r="467" spans="12:18" x14ac:dyDescent="0.25">
      <c r="L467" s="206" t="str">
        <f t="shared" si="63"/>
        <v/>
      </c>
      <c r="M467" s="144" t="str">
        <f t="shared" si="64"/>
        <v/>
      </c>
      <c r="N467" s="155" t="str">
        <f t="shared" si="65"/>
        <v/>
      </c>
      <c r="O467" s="208" t="str">
        <f t="shared" si="66"/>
        <v/>
      </c>
      <c r="P467" s="208" t="str">
        <f t="shared" si="67"/>
        <v/>
      </c>
      <c r="Q467" s="208" t="str">
        <f t="shared" si="61"/>
        <v/>
      </c>
      <c r="R467" s="155" t="str">
        <f t="shared" si="62"/>
        <v/>
      </c>
    </row>
    <row r="468" spans="12:18" x14ac:dyDescent="0.25">
      <c r="L468" s="206" t="str">
        <f t="shared" si="63"/>
        <v/>
      </c>
      <c r="M468" s="144" t="str">
        <f t="shared" si="64"/>
        <v/>
      </c>
      <c r="N468" s="155" t="str">
        <f t="shared" si="65"/>
        <v/>
      </c>
      <c r="O468" s="208" t="str">
        <f t="shared" si="66"/>
        <v/>
      </c>
      <c r="P468" s="208" t="str">
        <f t="shared" si="67"/>
        <v/>
      </c>
      <c r="Q468" s="208" t="str">
        <f t="shared" si="61"/>
        <v/>
      </c>
      <c r="R468" s="155" t="str">
        <f t="shared" si="62"/>
        <v/>
      </c>
    </row>
    <row r="469" spans="12:18" x14ac:dyDescent="0.25">
      <c r="L469" s="206" t="str">
        <f t="shared" si="63"/>
        <v/>
      </c>
      <c r="M469" s="144" t="str">
        <f t="shared" si="64"/>
        <v/>
      </c>
      <c r="N469" s="155" t="str">
        <f t="shared" si="65"/>
        <v/>
      </c>
      <c r="O469" s="208" t="str">
        <f t="shared" si="66"/>
        <v/>
      </c>
      <c r="P469" s="208" t="str">
        <f t="shared" si="67"/>
        <v/>
      </c>
      <c r="Q469" s="208" t="str">
        <f t="shared" si="61"/>
        <v/>
      </c>
      <c r="R469" s="155" t="str">
        <f t="shared" si="62"/>
        <v/>
      </c>
    </row>
    <row r="470" spans="12:18" x14ac:dyDescent="0.25">
      <c r="L470" s="206" t="str">
        <f t="shared" si="63"/>
        <v/>
      </c>
      <c r="M470" s="144" t="str">
        <f t="shared" si="64"/>
        <v/>
      </c>
      <c r="N470" s="155" t="str">
        <f t="shared" si="65"/>
        <v/>
      </c>
      <c r="O470" s="208" t="str">
        <f t="shared" si="66"/>
        <v/>
      </c>
      <c r="P470" s="208" t="str">
        <f t="shared" si="67"/>
        <v/>
      </c>
      <c r="Q470" s="208" t="str">
        <f t="shared" si="61"/>
        <v/>
      </c>
      <c r="R470" s="155" t="str">
        <f t="shared" si="62"/>
        <v/>
      </c>
    </row>
    <row r="471" spans="12:18" x14ac:dyDescent="0.25">
      <c r="L471" s="206" t="str">
        <f t="shared" si="63"/>
        <v/>
      </c>
      <c r="M471" s="144" t="str">
        <f t="shared" si="64"/>
        <v/>
      </c>
      <c r="N471" s="155" t="str">
        <f t="shared" si="65"/>
        <v/>
      </c>
      <c r="O471" s="208" t="str">
        <f t="shared" si="66"/>
        <v/>
      </c>
      <c r="P471" s="208" t="str">
        <f t="shared" si="67"/>
        <v/>
      </c>
      <c r="Q471" s="208" t="str">
        <f t="shared" si="61"/>
        <v/>
      </c>
      <c r="R471" s="155" t="str">
        <f t="shared" si="62"/>
        <v/>
      </c>
    </row>
    <row r="472" spans="12:18" x14ac:dyDescent="0.25">
      <c r="L472" s="206" t="str">
        <f t="shared" si="63"/>
        <v/>
      </c>
      <c r="M472" s="144" t="str">
        <f t="shared" si="64"/>
        <v/>
      </c>
      <c r="N472" s="155" t="str">
        <f t="shared" si="65"/>
        <v/>
      </c>
      <c r="O472" s="208" t="str">
        <f t="shared" si="66"/>
        <v/>
      </c>
      <c r="P472" s="208" t="str">
        <f t="shared" si="67"/>
        <v/>
      </c>
      <c r="Q472" s="208" t="str">
        <f t="shared" si="61"/>
        <v/>
      </c>
      <c r="R472" s="155" t="str">
        <f t="shared" si="62"/>
        <v/>
      </c>
    </row>
    <row r="473" spans="12:18" x14ac:dyDescent="0.25">
      <c r="L473" s="206" t="str">
        <f t="shared" si="63"/>
        <v/>
      </c>
      <c r="M473" s="144" t="str">
        <f t="shared" si="64"/>
        <v/>
      </c>
      <c r="N473" s="155" t="str">
        <f t="shared" si="65"/>
        <v/>
      </c>
      <c r="O473" s="208" t="str">
        <f t="shared" si="66"/>
        <v/>
      </c>
      <c r="P473" s="208" t="str">
        <f t="shared" si="67"/>
        <v/>
      </c>
      <c r="Q473" s="208" t="str">
        <f t="shared" si="61"/>
        <v/>
      </c>
      <c r="R473" s="155" t="str">
        <f t="shared" si="62"/>
        <v/>
      </c>
    </row>
    <row r="474" spans="12:18" x14ac:dyDescent="0.25">
      <c r="L474" s="206" t="str">
        <f t="shared" si="63"/>
        <v/>
      </c>
      <c r="M474" s="144" t="str">
        <f t="shared" si="64"/>
        <v/>
      </c>
      <c r="N474" s="155" t="str">
        <f t="shared" si="65"/>
        <v/>
      </c>
      <c r="O474" s="208" t="str">
        <f t="shared" si="66"/>
        <v/>
      </c>
      <c r="P474" s="208" t="str">
        <f t="shared" si="67"/>
        <v/>
      </c>
      <c r="Q474" s="208" t="str">
        <f t="shared" si="61"/>
        <v/>
      </c>
      <c r="R474" s="155" t="str">
        <f t="shared" si="62"/>
        <v/>
      </c>
    </row>
    <row r="475" spans="12:18" x14ac:dyDescent="0.25">
      <c r="L475" s="206" t="str">
        <f t="shared" si="63"/>
        <v/>
      </c>
      <c r="M475" s="144" t="str">
        <f t="shared" si="64"/>
        <v/>
      </c>
      <c r="N475" s="155" t="str">
        <f t="shared" si="65"/>
        <v/>
      </c>
      <c r="O475" s="208" t="str">
        <f t="shared" si="66"/>
        <v/>
      </c>
      <c r="P475" s="208" t="str">
        <f t="shared" si="67"/>
        <v/>
      </c>
      <c r="Q475" s="208" t="str">
        <f t="shared" si="61"/>
        <v/>
      </c>
      <c r="R475" s="155" t="str">
        <f t="shared" si="62"/>
        <v/>
      </c>
    </row>
    <row r="476" spans="12:18" x14ac:dyDescent="0.25">
      <c r="L476" s="206" t="str">
        <f t="shared" si="63"/>
        <v/>
      </c>
      <c r="M476" s="144" t="str">
        <f t="shared" si="64"/>
        <v/>
      </c>
      <c r="N476" s="155" t="str">
        <f t="shared" si="65"/>
        <v/>
      </c>
      <c r="O476" s="208" t="str">
        <f t="shared" si="66"/>
        <v/>
      </c>
      <c r="P476" s="208" t="str">
        <f t="shared" si="67"/>
        <v/>
      </c>
      <c r="Q476" s="208" t="str">
        <f t="shared" si="61"/>
        <v/>
      </c>
      <c r="R476" s="155" t="str">
        <f t="shared" si="62"/>
        <v/>
      </c>
    </row>
    <row r="477" spans="12:18" x14ac:dyDescent="0.25">
      <c r="L477" s="206" t="str">
        <f t="shared" si="63"/>
        <v/>
      </c>
      <c r="M477" s="144" t="str">
        <f t="shared" si="64"/>
        <v/>
      </c>
      <c r="N477" s="155" t="str">
        <f t="shared" si="65"/>
        <v/>
      </c>
      <c r="O477" s="208" t="str">
        <f t="shared" si="66"/>
        <v/>
      </c>
      <c r="P477" s="208" t="str">
        <f t="shared" si="67"/>
        <v/>
      </c>
      <c r="Q477" s="208" t="str">
        <f t="shared" si="61"/>
        <v/>
      </c>
      <c r="R477" s="155" t="str">
        <f t="shared" si="62"/>
        <v/>
      </c>
    </row>
    <row r="478" spans="12:18" x14ac:dyDescent="0.25">
      <c r="L478" s="206" t="str">
        <f t="shared" si="63"/>
        <v/>
      </c>
      <c r="M478" s="144" t="str">
        <f t="shared" si="64"/>
        <v/>
      </c>
      <c r="N478" s="155" t="str">
        <f t="shared" si="65"/>
        <v/>
      </c>
      <c r="O478" s="208" t="str">
        <f t="shared" si="66"/>
        <v/>
      </c>
      <c r="P478" s="208" t="str">
        <f t="shared" si="67"/>
        <v/>
      </c>
      <c r="Q478" s="208" t="str">
        <f t="shared" si="61"/>
        <v/>
      </c>
      <c r="R478" s="155" t="str">
        <f t="shared" si="62"/>
        <v/>
      </c>
    </row>
    <row r="479" spans="12:18" x14ac:dyDescent="0.25">
      <c r="L479" s="206" t="str">
        <f t="shared" si="63"/>
        <v/>
      </c>
      <c r="M479" s="144" t="str">
        <f t="shared" si="64"/>
        <v/>
      </c>
      <c r="N479" s="155" t="str">
        <f t="shared" si="65"/>
        <v/>
      </c>
      <c r="O479" s="208" t="str">
        <f t="shared" si="66"/>
        <v/>
      </c>
      <c r="P479" s="208" t="str">
        <f t="shared" si="67"/>
        <v/>
      </c>
      <c r="Q479" s="208" t="str">
        <f t="shared" si="61"/>
        <v/>
      </c>
      <c r="R479" s="155" t="str">
        <f t="shared" si="62"/>
        <v/>
      </c>
    </row>
    <row r="480" spans="12:18" x14ac:dyDescent="0.25">
      <c r="L480" s="206" t="str">
        <f t="shared" si="63"/>
        <v/>
      </c>
      <c r="M480" s="144" t="str">
        <f t="shared" si="64"/>
        <v/>
      </c>
      <c r="N480" s="155" t="str">
        <f t="shared" si="65"/>
        <v/>
      </c>
      <c r="O480" s="208" t="str">
        <f t="shared" si="66"/>
        <v/>
      </c>
      <c r="P480" s="208" t="str">
        <f t="shared" si="67"/>
        <v/>
      </c>
      <c r="Q480" s="208" t="str">
        <f t="shared" si="61"/>
        <v/>
      </c>
      <c r="R480" s="155" t="str">
        <f t="shared" si="62"/>
        <v/>
      </c>
    </row>
    <row r="481" spans="12:18" x14ac:dyDescent="0.25">
      <c r="L481" s="206" t="str">
        <f t="shared" si="63"/>
        <v/>
      </c>
      <c r="M481" s="144" t="str">
        <f t="shared" si="64"/>
        <v/>
      </c>
      <c r="N481" s="155" t="str">
        <f t="shared" si="65"/>
        <v/>
      </c>
      <c r="O481" s="208" t="str">
        <f t="shared" si="66"/>
        <v/>
      </c>
      <c r="P481" s="208" t="str">
        <f t="shared" si="67"/>
        <v/>
      </c>
      <c r="Q481" s="208" t="str">
        <f t="shared" si="61"/>
        <v/>
      </c>
      <c r="R481" s="155" t="str">
        <f t="shared" si="62"/>
        <v/>
      </c>
    </row>
    <row r="482" spans="12:18" x14ac:dyDescent="0.25">
      <c r="L482" s="206" t="str">
        <f t="shared" si="63"/>
        <v/>
      </c>
      <c r="M482" s="144" t="str">
        <f t="shared" si="64"/>
        <v/>
      </c>
      <c r="N482" s="155" t="str">
        <f t="shared" si="65"/>
        <v/>
      </c>
      <c r="O482" s="208" t="str">
        <f t="shared" si="66"/>
        <v/>
      </c>
      <c r="P482" s="208" t="str">
        <f t="shared" si="67"/>
        <v/>
      </c>
      <c r="Q482" s="208" t="str">
        <f t="shared" si="61"/>
        <v/>
      </c>
      <c r="R482" s="155" t="str">
        <f t="shared" si="62"/>
        <v/>
      </c>
    </row>
    <row r="483" spans="12:18" x14ac:dyDescent="0.25">
      <c r="L483" s="206" t="str">
        <f t="shared" si="63"/>
        <v/>
      </c>
      <c r="M483" s="144" t="str">
        <f t="shared" si="64"/>
        <v/>
      </c>
      <c r="N483" s="155" t="str">
        <f t="shared" si="65"/>
        <v/>
      </c>
      <c r="O483" s="208" t="str">
        <f t="shared" si="66"/>
        <v/>
      </c>
      <c r="P483" s="208" t="str">
        <f t="shared" si="67"/>
        <v/>
      </c>
      <c r="Q483" s="208" t="str">
        <f t="shared" si="61"/>
        <v/>
      </c>
      <c r="R483" s="155" t="str">
        <f t="shared" si="62"/>
        <v/>
      </c>
    </row>
    <row r="484" spans="12:18" x14ac:dyDescent="0.25">
      <c r="L484" s="206" t="str">
        <f t="shared" si="63"/>
        <v/>
      </c>
      <c r="M484" s="144" t="str">
        <f t="shared" si="64"/>
        <v/>
      </c>
      <c r="N484" s="155" t="str">
        <f t="shared" si="65"/>
        <v/>
      </c>
      <c r="O484" s="208" t="str">
        <f t="shared" si="66"/>
        <v/>
      </c>
      <c r="P484" s="208" t="str">
        <f t="shared" si="67"/>
        <v/>
      </c>
      <c r="Q484" s="208" t="str">
        <f t="shared" si="61"/>
        <v/>
      </c>
      <c r="R484" s="155" t="str">
        <f t="shared" si="62"/>
        <v/>
      </c>
    </row>
    <row r="485" spans="12:18" x14ac:dyDescent="0.25">
      <c r="L485" s="206" t="str">
        <f t="shared" si="63"/>
        <v/>
      </c>
      <c r="M485" s="144" t="str">
        <f t="shared" si="64"/>
        <v/>
      </c>
      <c r="N485" s="155" t="str">
        <f t="shared" si="65"/>
        <v/>
      </c>
      <c r="O485" s="208" t="str">
        <f t="shared" si="66"/>
        <v/>
      </c>
      <c r="P485" s="208" t="str">
        <f t="shared" si="67"/>
        <v/>
      </c>
      <c r="Q485" s="208" t="str">
        <f t="shared" si="61"/>
        <v/>
      </c>
      <c r="R485" s="155" t="str">
        <f t="shared" si="62"/>
        <v/>
      </c>
    </row>
    <row r="486" spans="12:18" x14ac:dyDescent="0.25">
      <c r="L486" s="206" t="str">
        <f t="shared" si="63"/>
        <v/>
      </c>
      <c r="M486" s="144" t="str">
        <f t="shared" si="64"/>
        <v/>
      </c>
      <c r="N486" s="155" t="str">
        <f t="shared" si="65"/>
        <v/>
      </c>
      <c r="O486" s="208" t="str">
        <f t="shared" si="66"/>
        <v/>
      </c>
      <c r="P486" s="208" t="str">
        <f t="shared" si="67"/>
        <v/>
      </c>
      <c r="Q486" s="208" t="str">
        <f t="shared" si="61"/>
        <v/>
      </c>
      <c r="R486" s="155" t="str">
        <f t="shared" si="62"/>
        <v/>
      </c>
    </row>
    <row r="487" spans="12:18" x14ac:dyDescent="0.25">
      <c r="L487" s="206" t="str">
        <f t="shared" si="63"/>
        <v/>
      </c>
      <c r="M487" s="144" t="str">
        <f t="shared" si="64"/>
        <v/>
      </c>
      <c r="N487" s="155" t="str">
        <f t="shared" si="65"/>
        <v/>
      </c>
      <c r="O487" s="208" t="str">
        <f t="shared" si="66"/>
        <v/>
      </c>
      <c r="P487" s="208" t="str">
        <f t="shared" si="67"/>
        <v/>
      </c>
      <c r="Q487" s="208" t="str">
        <f t="shared" si="61"/>
        <v/>
      </c>
      <c r="R487" s="155" t="str">
        <f t="shared" si="62"/>
        <v/>
      </c>
    </row>
    <row r="488" spans="12:18" x14ac:dyDescent="0.25">
      <c r="L488" s="206" t="str">
        <f t="shared" si="63"/>
        <v/>
      </c>
      <c r="M488" s="144" t="str">
        <f t="shared" si="64"/>
        <v/>
      </c>
      <c r="N488" s="155" t="str">
        <f t="shared" si="65"/>
        <v/>
      </c>
      <c r="O488" s="208" t="str">
        <f t="shared" si="66"/>
        <v/>
      </c>
      <c r="P488" s="208" t="str">
        <f t="shared" si="67"/>
        <v/>
      </c>
      <c r="Q488" s="208" t="str">
        <f t="shared" si="61"/>
        <v/>
      </c>
      <c r="R488" s="155" t="str">
        <f t="shared" si="62"/>
        <v/>
      </c>
    </row>
    <row r="489" spans="12:18" x14ac:dyDescent="0.25">
      <c r="L489" s="206" t="str">
        <f t="shared" si="63"/>
        <v/>
      </c>
      <c r="M489" s="144" t="str">
        <f t="shared" si="64"/>
        <v/>
      </c>
      <c r="N489" s="155" t="str">
        <f t="shared" si="65"/>
        <v/>
      </c>
      <c r="O489" s="208" t="str">
        <f t="shared" si="66"/>
        <v/>
      </c>
      <c r="P489" s="208" t="str">
        <f t="shared" si="67"/>
        <v/>
      </c>
      <c r="Q489" s="208" t="str">
        <f t="shared" si="61"/>
        <v/>
      </c>
      <c r="R489" s="155" t="str">
        <f t="shared" si="62"/>
        <v/>
      </c>
    </row>
    <row r="490" spans="12:18" x14ac:dyDescent="0.25">
      <c r="L490" s="206" t="str">
        <f t="shared" si="63"/>
        <v/>
      </c>
      <c r="M490" s="144" t="str">
        <f t="shared" si="64"/>
        <v/>
      </c>
      <c r="N490" s="155" t="str">
        <f t="shared" si="65"/>
        <v/>
      </c>
      <c r="O490" s="208" t="str">
        <f t="shared" si="66"/>
        <v/>
      </c>
      <c r="P490" s="208" t="str">
        <f t="shared" si="67"/>
        <v/>
      </c>
      <c r="Q490" s="208" t="str">
        <f t="shared" si="61"/>
        <v/>
      </c>
      <c r="R490" s="155" t="str">
        <f t="shared" si="62"/>
        <v/>
      </c>
    </row>
    <row r="491" spans="12:18" x14ac:dyDescent="0.25">
      <c r="L491" s="206" t="str">
        <f t="shared" si="63"/>
        <v/>
      </c>
      <c r="M491" s="144" t="str">
        <f t="shared" si="64"/>
        <v/>
      </c>
      <c r="N491" s="155" t="str">
        <f t="shared" si="65"/>
        <v/>
      </c>
      <c r="O491" s="208" t="str">
        <f t="shared" si="66"/>
        <v/>
      </c>
      <c r="P491" s="208" t="str">
        <f t="shared" si="67"/>
        <v/>
      </c>
      <c r="Q491" s="208" t="str">
        <f t="shared" si="61"/>
        <v/>
      </c>
      <c r="R491" s="155" t="str">
        <f t="shared" si="62"/>
        <v/>
      </c>
    </row>
    <row r="492" spans="12:18" x14ac:dyDescent="0.25">
      <c r="L492" s="206" t="str">
        <f t="shared" si="63"/>
        <v/>
      </c>
      <c r="M492" s="144" t="str">
        <f t="shared" si="64"/>
        <v/>
      </c>
      <c r="N492" s="155" t="str">
        <f t="shared" si="65"/>
        <v/>
      </c>
      <c r="O492" s="208" t="str">
        <f t="shared" si="66"/>
        <v/>
      </c>
      <c r="P492" s="208" t="str">
        <f t="shared" si="67"/>
        <v/>
      </c>
      <c r="Q492" s="208" t="str">
        <f t="shared" si="61"/>
        <v/>
      </c>
      <c r="R492" s="155" t="str">
        <f t="shared" si="62"/>
        <v/>
      </c>
    </row>
    <row r="493" spans="12:18" x14ac:dyDescent="0.25">
      <c r="L493" s="206" t="str">
        <f t="shared" si="63"/>
        <v/>
      </c>
      <c r="M493" s="144" t="str">
        <f t="shared" si="64"/>
        <v/>
      </c>
      <c r="N493" s="155" t="str">
        <f t="shared" si="65"/>
        <v/>
      </c>
      <c r="O493" s="208" t="str">
        <f t="shared" si="66"/>
        <v/>
      </c>
      <c r="P493" s="208" t="str">
        <f t="shared" si="67"/>
        <v/>
      </c>
      <c r="Q493" s="208" t="str">
        <f t="shared" si="61"/>
        <v/>
      </c>
      <c r="R493" s="155" t="str">
        <f t="shared" si="62"/>
        <v/>
      </c>
    </row>
    <row r="494" spans="12:18" x14ac:dyDescent="0.25">
      <c r="L494" s="206" t="str">
        <f t="shared" si="63"/>
        <v/>
      </c>
      <c r="M494" s="144" t="str">
        <f t="shared" si="64"/>
        <v/>
      </c>
      <c r="N494" s="155" t="str">
        <f t="shared" si="65"/>
        <v/>
      </c>
      <c r="O494" s="208" t="str">
        <f t="shared" si="66"/>
        <v/>
      </c>
      <c r="P494" s="208" t="str">
        <f t="shared" si="67"/>
        <v/>
      </c>
      <c r="Q494" s="208" t="str">
        <f t="shared" si="61"/>
        <v/>
      </c>
      <c r="R494" s="155" t="str">
        <f t="shared" si="62"/>
        <v/>
      </c>
    </row>
    <row r="495" spans="12:18" x14ac:dyDescent="0.25">
      <c r="L495" s="206" t="str">
        <f t="shared" si="63"/>
        <v/>
      </c>
      <c r="M495" s="144" t="str">
        <f t="shared" si="64"/>
        <v/>
      </c>
      <c r="N495" s="155" t="str">
        <f t="shared" si="65"/>
        <v/>
      </c>
      <c r="O495" s="208" t="str">
        <f t="shared" si="66"/>
        <v/>
      </c>
      <c r="P495" s="208" t="str">
        <f t="shared" si="67"/>
        <v/>
      </c>
      <c r="Q495" s="208" t="str">
        <f t="shared" si="61"/>
        <v/>
      </c>
      <c r="R495" s="155" t="str">
        <f t="shared" si="62"/>
        <v/>
      </c>
    </row>
    <row r="496" spans="12:18" x14ac:dyDescent="0.25">
      <c r="L496" s="206" t="str">
        <f t="shared" si="63"/>
        <v/>
      </c>
      <c r="M496" s="144" t="str">
        <f t="shared" si="64"/>
        <v/>
      </c>
      <c r="N496" s="155" t="str">
        <f t="shared" si="65"/>
        <v/>
      </c>
      <c r="O496" s="208" t="str">
        <f t="shared" si="66"/>
        <v/>
      </c>
      <c r="P496" s="208" t="str">
        <f t="shared" si="67"/>
        <v/>
      </c>
      <c r="Q496" s="208" t="str">
        <f t="shared" si="61"/>
        <v/>
      </c>
      <c r="R496" s="155" t="str">
        <f t="shared" si="62"/>
        <v/>
      </c>
    </row>
    <row r="497" spans="12:18" x14ac:dyDescent="0.25">
      <c r="L497" s="206" t="str">
        <f t="shared" si="63"/>
        <v/>
      </c>
      <c r="M497" s="144" t="str">
        <f t="shared" si="64"/>
        <v/>
      </c>
      <c r="N497" s="155" t="str">
        <f t="shared" si="65"/>
        <v/>
      </c>
      <c r="O497" s="208" t="str">
        <f t="shared" si="66"/>
        <v/>
      </c>
      <c r="P497" s="208" t="str">
        <f t="shared" si="67"/>
        <v/>
      </c>
      <c r="Q497" s="208" t="str">
        <f t="shared" si="61"/>
        <v/>
      </c>
      <c r="R497" s="155" t="str">
        <f t="shared" si="62"/>
        <v/>
      </c>
    </row>
    <row r="498" spans="12:18" x14ac:dyDescent="0.25">
      <c r="L498" s="206" t="str">
        <f t="shared" si="63"/>
        <v/>
      </c>
      <c r="M498" s="144" t="str">
        <f t="shared" si="64"/>
        <v/>
      </c>
      <c r="N498" s="155" t="str">
        <f t="shared" si="65"/>
        <v/>
      </c>
      <c r="O498" s="208" t="str">
        <f t="shared" si="66"/>
        <v/>
      </c>
      <c r="P498" s="208" t="str">
        <f t="shared" si="67"/>
        <v/>
      </c>
      <c r="Q498" s="208" t="str">
        <f t="shared" si="61"/>
        <v/>
      </c>
      <c r="R498" s="155" t="str">
        <f t="shared" si="62"/>
        <v/>
      </c>
    </row>
    <row r="499" spans="12:18" x14ac:dyDescent="0.25">
      <c r="L499" s="206" t="str">
        <f t="shared" si="63"/>
        <v/>
      </c>
      <c r="M499" s="144" t="str">
        <f t="shared" si="64"/>
        <v/>
      </c>
      <c r="N499" s="155" t="str">
        <f t="shared" si="65"/>
        <v/>
      </c>
      <c r="O499" s="208" t="str">
        <f t="shared" si="66"/>
        <v/>
      </c>
      <c r="P499" s="208" t="str">
        <f t="shared" si="67"/>
        <v/>
      </c>
      <c r="Q499" s="208" t="str">
        <f t="shared" si="61"/>
        <v/>
      </c>
      <c r="R499" s="155" t="str">
        <f t="shared" si="62"/>
        <v/>
      </c>
    </row>
    <row r="500" spans="12:18" x14ac:dyDescent="0.25">
      <c r="L500" s="206" t="str">
        <f>IF(M500="","",EDATE(L499,1))</f>
        <v/>
      </c>
      <c r="M500" s="144" t="str">
        <f>IF(M499="","",IF(SUM(M499)+1&lt;=$E$7,SUM(M499)+1,""))</f>
        <v/>
      </c>
      <c r="N500" s="155" t="str">
        <f>IF(M500="","",R499)</f>
        <v/>
      </c>
      <c r="O500" s="208" t="str">
        <f>IF(M500="","",IPMT($P$10/12,M500,$P$7,-$P$8,$P$9,0))</f>
        <v/>
      </c>
      <c r="P500" s="208" t="str">
        <f>IF(M500="","",PPMT($P$10/12,M500,$P$7,-$P$8,$P$9,0))</f>
        <v/>
      </c>
      <c r="Q500" s="208" t="str">
        <f t="shared" si="61"/>
        <v/>
      </c>
      <c r="R500" s="155"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65e48b5-f38d-431e-9b4f-47403bf4583f">5F25KTUSNP4X-205032580-156212</_dlc_DocId>
    <TaxCatchAll xmlns="d65e48b5-f38d-431e-9b4f-47403bf4583f" xsi:nil="true"/>
    <lcf76f155ced4ddcb4097134ff3c332f xmlns="a4634551-c501-4e5e-ac96-dde1e0c9b252">
      <Terms xmlns="http://schemas.microsoft.com/office/infopath/2007/PartnerControls"/>
    </lcf76f155ced4ddcb4097134ff3c332f>
    <_dlc_DocIdUrl xmlns="d65e48b5-f38d-431e-9b4f-47403bf4583f">
      <Url>https://rkas.sharepoint.com/Kliendisuhted/_layouts/15/DocIdRedir.aspx?ID=5F25KTUSNP4X-205032580-156212</Url>
      <Description>5F25KTUSNP4X-205032580-156212</Description>
    </_dlc_DocIdUrl>
  </documentManagement>
</p:properties>
</file>

<file path=customXml/itemProps1.xml><?xml version="1.0" encoding="utf-8"?>
<ds:datastoreItem xmlns:ds="http://schemas.openxmlformats.org/officeDocument/2006/customXml" ds:itemID="{032F9FE8-75E8-4D0D-AB62-B3E84DA3D350}">
  <ds:schemaRefs>
    <ds:schemaRef ds:uri="http://schemas.microsoft.com/sharepoint/v3/contenttype/forms"/>
  </ds:schemaRefs>
</ds:datastoreItem>
</file>

<file path=customXml/itemProps2.xml><?xml version="1.0" encoding="utf-8"?>
<ds:datastoreItem xmlns:ds="http://schemas.openxmlformats.org/officeDocument/2006/customXml" ds:itemID="{2E1131E8-3486-4842-B583-545BD8AD2CBF}">
  <ds:schemaRefs>
    <ds:schemaRef ds:uri="http://schemas.microsoft.com/sharepoint/events"/>
  </ds:schemaRefs>
</ds:datastoreItem>
</file>

<file path=customXml/itemProps3.xml><?xml version="1.0" encoding="utf-8"?>
<ds:datastoreItem xmlns:ds="http://schemas.openxmlformats.org/officeDocument/2006/customXml" ds:itemID="{FAF2178F-BD27-44F3-8D91-89E9429CA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94F1B54-B748-4293-A070-D870DF20849C}">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Annuiteedigraafik BIL</vt:lpstr>
      <vt:lpstr>Annuiteedigraafik PT</vt:lpstr>
      <vt:lpstr>Annuiteedigraafik 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 Telk</dc:creator>
  <cp:lastModifiedBy>Anu Irval</cp:lastModifiedBy>
  <dcterms:created xsi:type="dcterms:W3CDTF">2024-04-17T07:21:06Z</dcterms:created>
  <dcterms:modified xsi:type="dcterms:W3CDTF">2024-05-06T07:23:32Z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e9e75292-290c-45bb-a566-a44bfd31dfea</vt:lpwstr>
  </property>
  <property fmtid="{D5CDD505-2E9C-101B-9397-08002B2CF9AE}" pid="4" name="MediaServiceImageTags">
    <vt:lpwstr/>
  </property>
</Properties>
</file>